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</sheets>
  <definedNames/>
  <calcPr fullCalcOnLoad="1"/>
</workbook>
</file>

<file path=xl/sharedStrings.xml><?xml version="1.0" encoding="utf-8"?>
<sst xmlns="http://schemas.openxmlformats.org/spreadsheetml/2006/main" count="3170" uniqueCount="1187">
  <si>
    <t>807</t>
  </si>
  <si>
    <t>Наименование показателя</t>
  </si>
  <si>
    <t>Код дохода по бюджетной классификации</t>
  </si>
  <si>
    <t>Исполнено</t>
  </si>
  <si>
    <t>Доходы бюджета - всего
в том числе:</t>
  </si>
  <si>
    <t>x</t>
  </si>
  <si>
    <t>Денежные взыскания (штрафы) за нарушение законодательства об охране и использовании животного мира</t>
  </si>
  <si>
    <t>04111625030010000140</t>
  </si>
  <si>
    <t xml:space="preserve">Плата за выбросы загрязняющих веществ в атмосфреный воздух стационарными объектами 
</t>
  </si>
  <si>
    <t>04811201010010000120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</si>
  <si>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</si>
  <si>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</si>
  <si>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</si>
  <si>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04811201020010000120</t>
  </si>
  <si>
    <t>04811201020016000120</t>
  </si>
  <si>
    <t>Плата за выбросы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</si>
  <si>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</si>
  <si>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</si>
  <si>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</si>
  <si>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</si>
  <si>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04811201040010000120</t>
  </si>
  <si>
    <t>04811201040016000120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</si>
  <si>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</si>
  <si>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09610807130010000110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</si>
  <si>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</t>
  </si>
  <si>
    <t>09610807130011000110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</si>
  <si>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</si>
  <si>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</si>
  <si>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</si>
  <si>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</si>
  <si>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</si>
  <si>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</si>
  <si>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</si>
  <si>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</si>
  <si>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</si>
  <si>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10611690040040000140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</si>
  <si>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</si>
  <si>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 спиртосодержащей продукции</t>
  </si>
  <si>
    <t>14111608010010000140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</si>
  <si>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</si>
  <si>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</si>
  <si>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14111625050010000140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</si>
  <si>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</si>
  <si>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</si>
  <si>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</si>
  <si>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</si>
  <si>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</si>
  <si>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</si>
  <si>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</si>
  <si>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17711643000010000140</t>
  </si>
  <si>
    <t>17711643000016000140</t>
  </si>
  <si>
    <t>17711690040040000140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</si>
  <si>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</si>
  <si>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</si>
  <si>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</si>
  <si>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</si>
  <si>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</si>
  <si>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</t>
  </si>
  <si>
    <t>18210102010012100110</t>
  </si>
  <si>
    <t>18210102010013000110</t>
  </si>
  <si>
    <t>18210102010014000110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</si>
  <si>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</si>
  <si>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</si>
  <si>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</si>
  <si>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</t>
  </si>
  <si>
    <t>18210102020012100110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</si>
  <si>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</si>
  <si>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18210102020013000110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</si>
  <si>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соотвтетсвии со статьей 227 Налогового кодекса Российской Федерации</t>
  </si>
  <si>
    <t>18210102020014000110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</si>
  <si>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</si>
  <si>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</si>
  <si>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</si>
  <si>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</si>
  <si>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</si>
  <si>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</si>
  <si>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</si>
  <si>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 
</t>
  </si>
  <si>
    <t>18210102040011000110</t>
  </si>
  <si>
    <t>Единый налог на вмененный доход для отдельных видов деятельности</t>
  </si>
  <si>
    <t>18210502010020000110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</si>
  <si>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</si>
  <si>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</si>
  <si>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</si>
  <si>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</si>
  <si>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</si>
  <si>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</si>
  <si>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</si>
  <si>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</si>
  <si>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18210502020022100110</t>
  </si>
  <si>
    <t>18210502020023000110</t>
  </si>
  <si>
    <t>18210502020024000110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</si>
  <si>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</si>
  <si>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</si>
  <si>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</si>
  <si>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</si>
  <si>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</si>
  <si>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</si>
  <si>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</si>
  <si>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</si>
  <si>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</si>
  <si>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</si>
  <si>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</si>
  <si>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</si>
  <si>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</si>
  <si>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</si>
  <si>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</si>
  <si>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</si>
  <si>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</si>
  <si>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18210606042041000110</t>
  </si>
  <si>
    <t>18210606042042100110</t>
  </si>
  <si>
    <t>18210606042043000110</t>
  </si>
  <si>
    <t>18210606042044000110</t>
  </si>
  <si>
    <t>Налог на добычу общераспространенных полезных ископаемых</t>
  </si>
  <si>
    <t>18210701020010000110</t>
  </si>
  <si>
    <t>18210701020012100110</t>
  </si>
  <si>
    <t>18210701020013000110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</si>
  <si>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</si>
  <si>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</si>
  <si>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</si>
  <si>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</si>
  <si>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</si>
  <si>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</si>
  <si>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18210901020042100110</t>
  </si>
  <si>
    <t>Налог на имущество предприятий</t>
  </si>
  <si>
    <t>18210904010020000110</t>
  </si>
  <si>
    <t>18210904010021000110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</si>
  <si>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</si>
  <si>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</si>
  <si>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18210904052041000110</t>
  </si>
  <si>
    <t>18210904052042100110</t>
  </si>
  <si>
    <t>Налог с продаж</t>
  </si>
  <si>
    <t>18210906010020000110</t>
  </si>
  <si>
    <t>18210906010021000110</t>
  </si>
  <si>
    <t>18210906010022100110</t>
  </si>
  <si>
    <t>Прочие местные налоги и сборы, мобилизуемые на территориях городских округов</t>
  </si>
  <si>
    <t>18210907052040000110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</si>
  <si>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</si>
  <si>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</si>
  <si>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</si>
  <si>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</si>
  <si>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</si>
  <si>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</si>
  <si>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</si>
  <si>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</si>
  <si>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</si>
  <si>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</si>
  <si>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18211643000010000140</t>
  </si>
  <si>
    <t>18211643000016000140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</si>
  <si>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</si>
  <si>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18811608020010000140</t>
  </si>
  <si>
    <t>Денежные взыскания (штрафы) за административные правонарушения в обалсти государственного регулирования производства и оборота табачной продукции</t>
  </si>
  <si>
    <t>18811608020016000140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</si>
  <si>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</si>
  <si>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18811621040040000140</t>
  </si>
  <si>
    <t>18811621040046000140</t>
  </si>
  <si>
    <t>Денежные взыскания (штрафы) за нарушение законодательства о недрах</t>
  </si>
  <si>
    <t>18811625010010000140</t>
  </si>
  <si>
    <t>18811625010016000140</t>
  </si>
  <si>
    <t>Прочие денежные взыскания (штрафы) за правонарушения в области дорожного движения</t>
  </si>
  <si>
    <t>18811630030010000140</t>
  </si>
  <si>
    <t>18811630030016000140</t>
  </si>
  <si>
    <t>18811643000010000140</t>
  </si>
  <si>
    <t>18811643000016000140</t>
  </si>
  <si>
    <t>18811690040040000140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</si>
  <si>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</si>
  <si>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</si>
  <si>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19211643000010000140</t>
  </si>
  <si>
    <t>19211643000016000140</t>
  </si>
  <si>
    <t>19211690040046000140</t>
  </si>
  <si>
    <t>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</si>
  <si>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</si>
  <si>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</si>
  <si>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</si>
  <si>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</si>
  <si>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>Государственная пошлина за выдачу разрешения на установку рекламной конструкции</t>
  </si>
  <si>
    <t>80010807150010000110</t>
  </si>
  <si>
    <t>80010807150011000110</t>
  </si>
  <si>
    <t>80010807150014000110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</si>
  <si>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</si>
  <si>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</si>
  <si>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</si>
  <si>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80011109044040000120</t>
  </si>
  <si>
    <t>Прочие доходы от компенсации затрат бюджетов городских округов</t>
  </si>
  <si>
    <t>80011302994040000130</t>
  </si>
  <si>
    <t>Доходы от реализации иного имущества, находящегося в собственности городских округов (за исключением имущества мунициплаьных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</si>
  <si>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</si>
  <si>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</si>
  <si>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</si>
  <si>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</si>
  <si>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</si>
  <si>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</si>
  <si>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</si>
  <si>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</si>
  <si>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80011651020020000140</t>
  </si>
  <si>
    <t>80011690040040000140</t>
  </si>
  <si>
    <t>Прочие неналоговые доходы бюджетов городских округов</t>
  </si>
  <si>
    <t>80711705040040000180</t>
  </si>
  <si>
    <t>Дотации бюджетам городских округов на выравнивание бюджетной обеспеченности</t>
  </si>
  <si>
    <t>80720201001040000151</t>
  </si>
  <si>
    <t>Субсидии бюджетам городских округов на обеспечение жильем молодых семей</t>
  </si>
  <si>
    <t>80720202008040000151</t>
  </si>
  <si>
    <t>Субсидии бюджетам городских округов на реализацию федеральных целевых программ</t>
  </si>
  <si>
    <t>80720202051040000151</t>
  </si>
  <si>
    <t>Субсидии бюджетам городских округов на модернизацию региональных систем дошкольного образования</t>
  </si>
  <si>
    <t>80720202204040000151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</si>
  <si>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</si>
  <si>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80720202216040000151</t>
  </si>
  <si>
    <t>Прочие субсидии бюджетам городских округов</t>
  </si>
  <si>
    <t>80720202999040000151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</si>
  <si>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</si>
  <si>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80720203007040000151</t>
  </si>
  <si>
    <t>Субвенции бюджетам городских округов на выполнение передаваемых полномочий субъектов Российской Федерации</t>
  </si>
  <si>
    <t>80720203024040000151</t>
  </si>
  <si>
    <t>Субвенция бюджетам городских округов на оздоровление детей</t>
  </si>
  <si>
    <t>80720203033040000151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</si>
  <si>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</si>
  <si>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80720203119040000151</t>
  </si>
  <si>
    <t>прочие субвенции бюджетам городских округов</t>
  </si>
  <si>
    <t>80720203999040000151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</si>
  <si>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</si>
  <si>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</si>
  <si>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>Прочие межбюджетные трансферты, передаваемые бюджетам городских округов</t>
  </si>
  <si>
    <t>80720204999040000151</t>
  </si>
  <si>
    <t>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</si>
  <si>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</si>
  <si>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81311302994040000130</t>
  </si>
  <si>
    <t>81311705040040000180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</si>
  <si>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</si>
  <si>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81411109044040000120</t>
  </si>
  <si>
    <t>81411302994040000130</t>
  </si>
  <si>
    <t>81411690040040000140</t>
  </si>
  <si>
    <t>Доходы бюджетов городских округов от возврата иными организациями остатков субсидий прошлых лет</t>
  </si>
  <si>
    <t>81421804030040000180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</si>
  <si>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</si>
  <si>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</si>
  <si>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</si>
  <si>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</si>
  <si>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</si>
  <si>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81511105034040002120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</si>
  <si>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</si>
  <si>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</si>
  <si>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</si>
  <si>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81511402043040000410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</si>
  <si>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</si>
  <si>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</si>
  <si>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</si>
  <si>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</si>
  <si>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Утверждённые бюджетные 
назначения</t>
  </si>
  <si>
    <t>Источники финансирования дефицита бюджета - всего</t>
  </si>
  <si>
    <t>в том числе:
    источники внутреннего финансирования бюджета
    из них:</t>
  </si>
  <si>
    <t>Погашение бюджетами городских округов кредитов от кредитных организаций в валюте Российской Федерации</t>
  </si>
  <si>
    <t>80701020000040000810</t>
  </si>
  <si>
    <t>Средства от продажи акций и иных форм участия в капитале, находящихся в собственности городских округов</t>
  </si>
  <si>
    <t>81501060100040000630</t>
  </si>
  <si>
    <t>источники внешнего финансирования бюджета
    из них:</t>
  </si>
  <si>
    <t>увеличение остатков средств</t>
  </si>
  <si>
    <t>Увеличение прочих остатков денежных средств бюджетов городских округов</t>
  </si>
  <si>
    <t>80701050201040000510</t>
  </si>
  <si>
    <t>уменьшение остатков средств</t>
  </si>
  <si>
    <t>Уменьшение прочих остатков денежных средств бюджетов городских округов</t>
  </si>
  <si>
    <t>80701050201040000610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</si>
  <si>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</si>
  <si>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</si>
  <si>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</si>
  <si>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 xml:space="preserve">    уменьшение остатков по внутренним расчетам (121100000, 121200000)</t>
  </si>
  <si>
    <t>(руб.)</t>
  </si>
  <si>
    <t>% исполнения</t>
  </si>
  <si>
    <t xml:space="preserve">Доходы бюджета городского округа на 2015 год по кодам классификации доходов бюджета </t>
  </si>
  <si>
    <t xml:space="preserve"> Наименование показателя</t>
  </si>
  <si>
    <t>Утвержденные бюджетные назначения</t>
  </si>
  <si>
    <t>в том числе:</t>
  </si>
  <si>
    <t/>
  </si>
  <si>
    <t>-</t>
  </si>
  <si>
    <t>Доходы бюджета - всего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</si>
  <si>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</si>
  <si>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</si>
  <si>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</si>
  <si>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</si>
  <si>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</si>
  <si>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</si>
  <si>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</si>
  <si>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</si>
  <si>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</si>
  <si>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</si>
  <si>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</si>
  <si>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</si>
  <si>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</si>
  <si>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</si>
  <si>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</si>
  <si>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</si>
  <si>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</si>
  <si>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</si>
  <si>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</si>
  <si>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</si>
  <si>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</si>
  <si>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</si>
  <si>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</si>
  <si>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</si>
  <si>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</si>
  <si>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</si>
  <si>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</si>
  <si>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</si>
  <si>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</si>
  <si>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</si>
  <si>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</si>
  <si>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</si>
  <si>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</si>
  <si>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</si>
  <si>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</si>
  <si>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</si>
  <si>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</si>
  <si>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</si>
  <si>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</si>
  <si>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</si>
  <si>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</si>
  <si>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</si>
  <si>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</si>
  <si>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Земельный налог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</si>
  <si>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</si>
  <si>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</si>
  <si>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</si>
  <si>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городских округов</t>
  </si>
  <si>
    <t>00010606032040000110</t>
  </si>
  <si>
    <t xml:space="preserve">  Земельный налог с физических лиц</t>
  </si>
  <si>
    <t>00010606040000000110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</si>
  <si>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</si>
  <si>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00010606042040000110</t>
  </si>
  <si>
    <t xml:space="preserve">  НАЛОГИ, СБОРЫ И РЕГУЛЯРНЫЕ ПЛАТЕЖИ ЗА ПОЛЬЗОВАНИЕ ПРИРОДНЫМИ РЕСУРСАМИ</t>
  </si>
  <si>
    <t>00010700000000000000</t>
  </si>
  <si>
    <t xml:space="preserve">  Налог на добычу полезных ископаемых</t>
  </si>
  <si>
    <t>00010701000010000110</t>
  </si>
  <si>
    <t xml:space="preserve">  Налог на добычу общераспространенных полезных ископаемых</t>
  </si>
  <si>
    <t>00010701020010000110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</si>
  <si>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</si>
  <si>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</si>
  <si>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</si>
  <si>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</si>
  <si>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</si>
  <si>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</si>
  <si>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</si>
  <si>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</si>
  <si>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</si>
  <si>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00010807130010000110</t>
  </si>
  <si>
    <t xml:space="preserve">  Государственная пошлина за выдачу разрешения на установку рекламной конструкции</t>
  </si>
  <si>
    <t>00010807150010000110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</si>
  <si>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</si>
  <si>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</si>
  <si>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 на прибыль организаций, зачислявшийся до 1 января 2005 года в местные бюджеты</t>
  </si>
  <si>
    <t>00010901000000000110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</si>
  <si>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</si>
  <si>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</si>
  <si>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Налоги на имущество</t>
  </si>
  <si>
    <t>00010904000000000110</t>
  </si>
  <si>
    <t xml:space="preserve">  Налог на имущество предприятий</t>
  </si>
  <si>
    <t>00010904010020000110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</si>
  <si>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</si>
  <si>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</si>
  <si>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</si>
  <si>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</si>
  <si>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 xml:space="preserve">  Прочие налоги и сборы (по отмененным налогам и сборам субъектов Российской Федерации)</t>
  </si>
  <si>
    <t>00010906000020000110</t>
  </si>
  <si>
    <t xml:space="preserve">  Налог с продаж</t>
  </si>
  <si>
    <t>00010906010020000110</t>
  </si>
  <si>
    <t xml:space="preserve">  Прочие налоги и сборы (по отмененным местным налогам и сборам)</t>
  </si>
  <si>
    <t>00010907000000000110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</si>
  <si>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</si>
  <si>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</si>
  <si>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городских округов</t>
  </si>
  <si>
    <t>00010907052040000110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</si>
  <si>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</si>
  <si>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</si>
  <si>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</si>
  <si>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</si>
  <si>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</si>
  <si>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</si>
  <si>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</si>
  <si>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</si>
  <si>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</si>
  <si>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</si>
  <si>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</si>
  <si>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</si>
  <si>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</si>
  <si>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</si>
  <si>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</si>
  <si>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</si>
  <si>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Платежи от государственных и муниципальных унитарных предприятий</t>
  </si>
  <si>
    <t>00011107000000000120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</si>
  <si>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</si>
  <si>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</si>
  <si>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</si>
  <si>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</si>
  <si>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</si>
  <si>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</si>
  <si>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</si>
  <si>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</si>
  <si>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</si>
  <si>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</si>
  <si>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</si>
  <si>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</si>
  <si>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</si>
  <si>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</si>
  <si>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</si>
  <si>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</si>
  <si>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</si>
  <si>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</si>
  <si>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 xml:space="preserve">  Плата за сбросы загрязняющих веществ в водные объекты</t>
  </si>
  <si>
    <t>00011201030010000120</t>
  </si>
  <si>
    <t xml:space="preserve">  Плата за размещение отходов производства и потребления</t>
  </si>
  <si>
    <t>00011201040010000120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</si>
  <si>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</si>
  <si>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</si>
  <si>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</si>
  <si>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</si>
  <si>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</si>
  <si>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</si>
  <si>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бюджетов городских округов</t>
  </si>
  <si>
    <t>00011302994040000130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</si>
  <si>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</si>
  <si>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</si>
  <si>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</si>
  <si>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</si>
  <si>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</si>
  <si>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</si>
  <si>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</si>
  <si>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</si>
  <si>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</si>
  <si>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</si>
  <si>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</si>
  <si>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</si>
  <si>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</si>
  <si>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</si>
  <si>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</si>
  <si>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</si>
  <si>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</si>
  <si>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</si>
  <si>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</si>
  <si>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</si>
  <si>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</si>
  <si>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</si>
  <si>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</si>
  <si>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</si>
  <si>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</si>
  <si>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</si>
  <si>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</si>
  <si>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</si>
  <si>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</si>
  <si>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</si>
  <si>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</si>
  <si>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</si>
  <si>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</si>
  <si>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</si>
  <si>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</si>
  <si>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</si>
  <si>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</si>
  <si>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</si>
  <si>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</si>
  <si>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</si>
  <si>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 xml:space="preserve">  Денежные взыскания (штрафы) за нарушение законодательства Российской Федерации о недрах</t>
  </si>
  <si>
    <t>00011625010010000140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</si>
  <si>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</si>
  <si>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</si>
  <si>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</si>
  <si>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</si>
  <si>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 xml:space="preserve">  Денежные взыскания (штрафы) за нарушение земельного законодательства</t>
  </si>
  <si>
    <t>00011625060010000140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</si>
  <si>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</si>
  <si>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00011625060016000140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</si>
  <si>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</si>
  <si>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</si>
  <si>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</si>
  <si>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</si>
  <si>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 Прочие денежные взыскания (штрафы) за правонарушения в области дорожного движения</t>
  </si>
  <si>
    <t>00011630030010000140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</si>
  <si>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</si>
  <si>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</si>
  <si>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</si>
  <si>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</si>
  <si>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</si>
  <si>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00011651020020000140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</si>
  <si>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</si>
  <si>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</si>
  <si>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</si>
  <si>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</si>
  <si>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ПРОЧИЕ НЕНАЛОГОВЫЕ ДОХОДЫ</t>
  </si>
  <si>
    <t>00011700000000000000</t>
  </si>
  <si>
    <t xml:space="preserve">  Прочие неналоговые доходы</t>
  </si>
  <si>
    <t>00011705000000000180</t>
  </si>
  <si>
    <t xml:space="preserve">  Прочие неналоговые доходы бюджетов городских округов</t>
  </si>
  <si>
    <t>00011705040040000180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</si>
  <si>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</si>
  <si>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</si>
  <si>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</si>
  <si>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</si>
  <si>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</si>
  <si>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</si>
  <si>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</si>
  <si>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</si>
  <si>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городских округов на выравнивание бюджетной обеспеченности</t>
  </si>
  <si>
    <t>00020201001040000151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</si>
  <si>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</si>
  <si>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</si>
  <si>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Субсидии бюджетам на обеспечение жильем молодых семей</t>
  </si>
  <si>
    <t>00020202008000000151</t>
  </si>
  <si>
    <t xml:space="preserve">  Субсидии бюджетам городских округов на обеспечение жильем молодых семей</t>
  </si>
  <si>
    <t>00020202008040000151</t>
  </si>
  <si>
    <t xml:space="preserve">  Субсидии бюджетам на реализацию федеральных целевых программ</t>
  </si>
  <si>
    <t>00020202051000000151</t>
  </si>
  <si>
    <t xml:space="preserve">  Субсидии бюджетам городских округов на реализацию федеральных целевых программ</t>
  </si>
  <si>
    <t>00020202051040000151</t>
  </si>
  <si>
    <t xml:space="preserve">  Субсидии бюджетам на модернизацию региональных систем дошкольного образования</t>
  </si>
  <si>
    <t>00020202204000000151</t>
  </si>
  <si>
    <t xml:space="preserve">  Субсидии бюджетам городских округов на модернизацию региональных систем дошкольного образования</t>
  </si>
  <si>
    <t>00020202204040000151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</si>
  <si>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</si>
  <si>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00020202216000000151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</si>
  <si>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</si>
  <si>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00020202216040000151</t>
  </si>
  <si>
    <t xml:space="preserve">  Прочие субсидии</t>
  </si>
  <si>
    <t>00020202999000000151</t>
  </si>
  <si>
    <t xml:space="preserve">  Прочие субсидии бюджетам городских округов</t>
  </si>
  <si>
    <t>00020202999040000151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</si>
  <si>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</si>
  <si>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</si>
  <si>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</si>
  <si>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</si>
  <si>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</si>
  <si>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</si>
  <si>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</si>
  <si>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</si>
  <si>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</si>
  <si>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</si>
  <si>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</si>
  <si>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</si>
  <si>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</si>
  <si>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00020203119040000151</t>
  </si>
  <si>
    <t xml:space="preserve">  Прочие субвенции</t>
  </si>
  <si>
    <t>00020203999000000151</t>
  </si>
  <si>
    <t xml:space="preserve">  Прочие субвенции бюджетам городских округов</t>
  </si>
  <si>
    <t>00020203999040000151</t>
  </si>
  <si>
    <t xml:space="preserve">  Иные межбюджетные трансферты</t>
  </si>
  <si>
    <t>00020204000000000151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</si>
  <si>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</si>
  <si>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</si>
  <si>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</si>
  <si>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</si>
  <si>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Прочие межбюджетные трансферты, передаваемые бюджетам</t>
  </si>
  <si>
    <t>00020204999000000151</t>
  </si>
  <si>
    <t xml:space="preserve">  Прочие межбюджетные трансферты, передаваемые бюджетам городских округов</t>
  </si>
  <si>
    <t>00020204999040000151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</si>
  <si>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</si>
  <si>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</si>
  <si>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</si>
  <si>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</si>
  <si>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Доходы бюджетов городских округов от возврата  организациями остатков субсидий прошлых лет</t>
  </si>
  <si>
    <t>00021804000040000180</t>
  </si>
  <si>
    <t xml:space="preserve">  Доходы бюджетов городских округов от возврата иными организациями остатков субсидий прошлых лет</t>
  </si>
  <si>
    <t>00021804030040000180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</si>
  <si>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</si>
  <si>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</si>
  <si>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</si>
  <si>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</si>
  <si>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 xml:space="preserve">      Доходы бюджета городского округа на 2015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</si>
  <si>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</si>
  <si>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</si>
  <si>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</si>
  <si>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статья</t>
  </si>
  <si>
    <t>Вид расходов</t>
  </si>
  <si>
    <t xml:space="preserve">Утвержденные бюджетные назначения </t>
  </si>
  <si>
    <t xml:space="preserve">      Администрация городского округа Шуя</t>
  </si>
  <si>
    <t>0000</t>
  </si>
  <si>
    <t>0000000</t>
  </si>
  <si>
    <t>000</t>
  </si>
  <si>
    <t xml:space="preserve">        ОБЩЕГОСУДАРСТВЕННЫЕ ВОПРОСЫ</t>
  </si>
  <si>
    <t>0100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</si>
  <si>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</si>
  <si>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</si>
  <si>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Обеспечение функционирования  Главы городского округа Шуя, избранного из числа кандидатов, представленных конкурсной комиссией  и возглавляющего Администрацию городского округа в рамках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</si>
  <si>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0710071</t>
  </si>
  <si>
    <t xml:space="preserve">  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</si>
  <si>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</si>
  <si>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</si>
  <si>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</si>
  <si>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</si>
  <si>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0558036</t>
  </si>
  <si>
    <t xml:space="preserve">              Иные выплаты персоналу государственных (муниципальных) органов , за исключением фонда оплаты труда</t>
  </si>
  <si>
    <t>122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</si>
  <si>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</si>
  <si>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</si>
  <si>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Обеспечение деятельности Главы Администрации городского округа Шуя  в рамках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 
</t>
  </si>
  <si>
    <t>0710002</t>
  </si>
  <si>
    <t xml:space="preserve">            Выполнение функций органов местного самоуправления городского округа Шуя в рамках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 
</t>
  </si>
  <si>
    <t>0710005</t>
  </si>
  <si>
    <t xml:space="preserve">              Уплата налога на имущество организаций и земельного налога</t>
  </si>
  <si>
    <t>851</t>
  </si>
  <si>
    <t xml:space="preserve">          Судебная система</t>
  </si>
  <si>
    <t>0105</t>
  </si>
  <si>
    <t xml:space="preserve">            Субвенция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</si>
  <si>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0555120</t>
  </si>
  <si>
    <t xml:space="preserve">          Обеспечение проведения выборов и референдумов</t>
  </si>
  <si>
    <t>0107</t>
  </si>
  <si>
    <t xml:space="preserve">            Мероприятия по организации и проведению выборов в городском округе Шуя в 2015 году в рамках  подпрограммы "Обеспечение деятельности Администрации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</si>
  <si>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0719002</t>
  </si>
  <si>
    <t xml:space="preserve">              Специальные расходы</t>
  </si>
  <si>
    <t>880</t>
  </si>
  <si>
    <t xml:space="preserve">            Формирование и использование резервного фонда Администрации городского округа Шуя в рамках подпрограммы "Обеспечение финансирования непредвиденных расходов  бюджета городского округа" муниципальной программы "Повышение качества управления финансами бюджета городского округа Шуя"</t>
  </si>
  <si>
    <t>0132002</t>
  </si>
  <si>
    <t xml:space="preserve">          Другие общегосударственные вопросы</t>
  </si>
  <si>
    <t>0113</t>
  </si>
  <si>
    <t xml:space="preserve">            Исполнение судебных актов по искам к городскому округу Шуя  о взыскании денежных средств за счёт средств казны муниципального образования в рамках непрограммных направлений деятельности органов местного самоуправления городского округа Шуя</t>
  </si>
  <si>
    <t>0000067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</si>
  <si>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учреждений)</t>
  </si>
  <si>
    <t>831</t>
  </si>
  <si>
    <t xml:space="preserve">              Премии и гранты</t>
  </si>
  <si>
    <t>350</t>
  </si>
  <si>
    <t xml:space="preserve">            Выполнение функций органами местного самоуправления в  рамках 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</si>
  <si>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0540005</t>
  </si>
  <si>
    <t xml:space="preserve">            Выполнение функций органов местного самоуправления городского округа Шуя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</si>
  <si>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0550005</t>
  </si>
  <si>
    <t xml:space="preserve">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</si>
  <si>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0558035</t>
  </si>
  <si>
    <t xml:space="preserve">            Выполнение муниципальной работы "Комплексное эксплуатационно-техническое обслуживание, содержание и ремонт закрепленного муниципального имущества - зданий, инженерно-технических сетей, коммуникаций и оборудования, санитарное содержание внутри зданий и прилегающей территории, транспортное обеспечение деятельности органов местного самоуправления"  в рамках подпрограммы "Обеспечение деятельности органов 
местного самоуправления" муниципальной программы "Эффективная реализация органами местного самоуправления полномочий по решению вопросов местного значения" 
</t>
  </si>
  <si>
    <t>0710062</t>
  </si>
  <si>
    <t xml:space="preserve">  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</si>
  <si>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</si>
  <si>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Субсидия бюджетным учреждениям на иные цели</t>
  </si>
  <si>
    <t>612</t>
  </si>
  <si>
    <t xml:space="preserve">            Поддержка социально ориентированных некоммерческих  и общественных организаций в рамках подпрограммы "Поддержка социально ориентированных некоммерческих организаций" муниципальной программы "Эффективная реализация органами местного самоуправления полномочий по решению вопросов местного значения"</t>
  </si>
  <si>
    <t>0726003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</si>
  <si>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</si>
  <si>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</si>
  <si>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Оказание муниципальной  услуги "Повышение качества предоставления государственных и муниципальных услуг на базе муниципального автономного учреждения городского округа Шуя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 услуг на базе Муниципального автономного учреждения  городского округа   Шуя "Многофункциональный центр предоставления государственных и  муниципальных услуг" муниципальной программы "Эффективная реализация органами местного самоуправления полномочий по решению вопросов местного значения"</t>
  </si>
  <si>
    <t>0750063</t>
  </si>
  <si>
    <t xml:space="preserve">  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</si>
  <si>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>621</t>
  </si>
  <si>
    <t xml:space="preserve">            Выполнение функций органов местного самоуправления городского округа Шуя в рамках подпрограммы "Развитие территориального общественного самоуправления в городском округе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</si>
  <si>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0760005</t>
  </si>
  <si>
    <t xml:space="preserve">            Выполнение функций органов местного самоуправления городского округа Шуя в рамках подпрограммы "Организация культурно-массовых и развивающих мероприятий для населения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</si>
  <si>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0770005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</si>
  <si>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</si>
  <si>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</si>
  <si>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  Уплата прочих налогов, сборов и иных платежей</t>
  </si>
  <si>
    <t>852</t>
  </si>
  <si>
    <t xml:space="preserve">            Оказание муниципальной услуги "Предоставление документальной  архивной информации" в рамках подпрограммы  "Предоставление документальной архивной информации"  муниципальной программы "Эффективная реализация органами местного самоуправления полномочий по решению вопросов местного значения"</t>
  </si>
  <si>
    <t>0780064</t>
  </si>
  <si>
    <t xml:space="preserve">            Выполнение функций органов местного самоуправления городского округа Шуя   в рамках подпрограммы "Формирование, распоряжение и управление земельными участками, являющимися собственностью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</si>
  <si>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0790005</t>
  </si>
  <si>
    <t xml:space="preserve">            Выполнение функций органов местного самоуправления городского округа Шуя   в рамках подпрограммы "Формирование, распоряжение и управление имуществом, являющимися собственностью городского округа Шуя"  муниципальной программы "Эффективная реализация органами местного самоуправления полномочий по решению вопросов местного значения"</t>
  </si>
  <si>
    <t>07А0005</t>
  </si>
  <si>
    <t xml:space="preserve">        НАЦИОНАЛЬНАЯ БЕЗОПАСНОСТЬ И ПРАВООХРАНИТЕЛЬНАЯ ДЕЯТЕЛЬНОСТЬ</t>
  </si>
  <si>
    <t>0300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</si>
  <si>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</si>
  <si>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</si>
  <si>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Оказание муниципальной услуги "Проведение аварийно-спасательных и других неотложных работ в ходе ликвидации ЧС" в  рамках  подпрограммы  "Проведение аварийно -  спасательных и других неотложных работ в ходе ликвидации ЧС" муниципальной программы "Обеспечение безопасности граждан городского округа Шуя Ивановской области"</t>
  </si>
  <si>
    <t>0510047</t>
  </si>
  <si>
    <t xml:space="preserve">            Оказание муниципальной услуги в рамках  подпрограммы   "Организационное обучение населения первичным мерам пожарной безопасности, действиям в чрезвычайных ситуациях и способам защиты от опасностей, возникающих при ведении военных действий или вследствие этих действий" муниципальной программы "Обеспечение безопасности граждан городского округа Шуя Ивановской области"</t>
  </si>
  <si>
    <t>0520048</t>
  </si>
  <si>
    <t xml:space="preserve">            Создание материально-технической базы для предупреждения гибели людей на водных объектах в рамках подпрограммы "Осуществление мероприятий по обеспечению безопасности людей на водных объектах городского округа Шуя, охране их жизни и здоровья" муниципальной программы "Обеспечение безопасности граждан городского округа Шуя Ивановской области"</t>
  </si>
  <si>
    <t>0530049</t>
  </si>
  <si>
    <t xml:space="preserve">            Организация обучения мерам пожарной безопасности  и  пропаганда пожарно-технических знаний  в рамках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</si>
  <si>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0540051</t>
  </si>
  <si>
    <t xml:space="preserve">            Поддержание в работоспособности системы видеонаблюдения в рамках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области"</t>
  </si>
  <si>
    <t>0550054</t>
  </si>
  <si>
    <t xml:space="preserve">        НАЦИОНАЛЬНАЯ ЭКОНОМИКА</t>
  </si>
  <si>
    <t>0400</t>
  </si>
  <si>
    <t xml:space="preserve">          Другие вопросы в области национальной экономики</t>
  </si>
  <si>
    <t>0412</t>
  </si>
  <si>
    <t xml:space="preserve">            Субсидирование части затрат на уплату процентов по привлекаемым кредитам субъектами малого и среднего предпринимательства в рамках  муниципальной программы "Развитие малого и среднего предпринимательства в городском округе Шуя на 2012 - 2015 годы"</t>
  </si>
  <si>
    <t>0906004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</si>
  <si>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</si>
  <si>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</si>
  <si>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ОБРАЗОВАНИЕ</t>
  </si>
  <si>
    <t>0700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</si>
  <si>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</si>
  <si>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</si>
  <si>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Выполнение функций органами местного самоуправления городского округа Шуя в рамках подпрограммы "Укрепление кадрового потенциала муниципальной службы" муниципальной программы "Эффективная реализация органами местного самоуправления полномочий по решению вопросов местного значения"</t>
  </si>
  <si>
    <t>0730005</t>
  </si>
  <si>
    <t xml:space="preserve">            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 в рамках подпрограммы "Укрепление кадрового потенциала муниципальной службы" муниципальной программы "Эффективная реализация органами местного самоуправления полномочий по решению вопросов местного значения"</t>
  </si>
  <si>
    <t>0738061</t>
  </si>
  <si>
    <t xml:space="preserve">          Молодежная политика и оздоровление детей</t>
  </si>
  <si>
    <t>0707</t>
  </si>
  <si>
    <t xml:space="preserve">            Оказание муниципальной услуги "Организованный отдых обучающихся (воспитанников) образовательных  учреждений в каникулярное время" в рамках подпрограммы "Организованный отдых обучающихся (воспитанников) образовательных  учреждений в каникулярное время" муниципальной программы  "Развитие общего образования городского округа Шуя"</t>
  </si>
  <si>
    <t>0240012</t>
  </si>
  <si>
    <t xml:space="preserve">            Выполнение функций органов местного самоуправления городского округа Шуя в рамках  подпрограммы "Организация мероприятий по работе с  детьми и молодежью в городском округе Шуя" муниципальной  программы "Развитие физической культуры, спорта и молодежной политики в городском округе Шуя"</t>
  </si>
  <si>
    <t>0620005</t>
  </si>
  <si>
    <t xml:space="preserve">              Стипендии</t>
  </si>
  <si>
    <t>340</t>
  </si>
  <si>
    <t xml:space="preserve">            Содействие развитию сети молодежных и детских некоммерческих организаций, общественных и клубных объединений (оказание поддержки молодежным общественным организациям и объединениям,  клубам по месту жительства)  в рамках  подпрограммы "Организация мероприятий по работе с  детьми и молодежью в городском округе Шуя" муниципальной  программы "Развитие физической культуры, спорта и молодежной политики в городском округе Шуя"</t>
  </si>
  <si>
    <t>0620057</t>
  </si>
  <si>
    <t xml:space="preserve">            Выполнение функций  органов местного самоуправления городского округа Шуя в рамках   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</si>
  <si>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0630005</t>
  </si>
  <si>
    <t xml:space="preserve">        СОЦИАЛЬНАЯ ПОЛИТИКА</t>
  </si>
  <si>
    <t>1000</t>
  </si>
  <si>
    <t xml:space="preserve">          Пенсионное обеспечение</t>
  </si>
  <si>
    <t>1001</t>
  </si>
  <si>
    <t xml:space="preserve">            Выполнение функций органами местного самоуправления городского округа Шуя в рамках подпрограммы "Организация дополнительного пенсионного обеспечения отдельных категорий граждан" муниципальной программы "Эффективная реализация органами местного самоуправления полномочий по решению вопросов местного значения"</t>
  </si>
  <si>
    <t>0740005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</si>
  <si>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</si>
  <si>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</si>
  <si>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
Физическая культура и спорт</t>
  </si>
  <si>
    <t>1100</t>
  </si>
  <si>
    <t xml:space="preserve">          Субсидии бюджетам субъектов Российской Федерации и муниципальных образований (межбюджетные субсидии)</t>
  </si>
  <si>
    <t>1102</t>
  </si>
  <si>
    <t xml:space="preserve">            Выполнение функций органов местного самоуправления в рамках подпрограммы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 муниципальной  программы "Развитие физической культуры, спорта и молодежной политики в городском округе Шуя"</t>
  </si>
  <si>
    <t>0610005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</si>
  <si>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</si>
  <si>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</si>
  <si>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Оказание муниципальной услуги "Организация и проведение спортивно-массовых  мероприятий"  в рамках подпрограммы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 муниципальной  программы "Развитие физической культуры, спорта и молодежной политики в городском округе Шуя"</t>
  </si>
  <si>
    <t>0610056</t>
  </si>
  <si>
    <t xml:space="preserve">              Субсидии автономным учреждениям на иные цели</t>
  </si>
  <si>
    <t>622</t>
  </si>
  <si>
    <t xml:space="preserve">            Субсидия на приобретение и установку уличных спортивных площадок для занятий физической культурой и спортом  в рамках подпрограммы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 муниципальной  программы "Развитие физической культуры, спорта и молодежной политики в городском округе Шуя"</t>
  </si>
  <si>
    <t>0618151</t>
  </si>
  <si>
    <t xml:space="preserve">        СРЕДСТВА МАССОВОЙ ИНФОРМАЦИИ</t>
  </si>
  <si>
    <t>1200</t>
  </si>
  <si>
    <t xml:space="preserve">          Телевидение и радиовещание</t>
  </si>
  <si>
    <t>1201</t>
  </si>
  <si>
    <t xml:space="preserve">            Оказание муниципальной услуги в рамках подпрограммы "Предоставление информационных услуг и услуг связи населению городского округа Шуя" муниципальной программы "Эффективная реализация органами местного самоуправления полномочий по решению вопросов местного значения"</t>
  </si>
  <si>
    <t>07Г0024</t>
  </si>
  <si>
    <t xml:space="preserve">        ОБСЛУЖИВАНИЕ ГОСУДАРСТВЕННОГО И МУНИЦИПАЛЬНОГО ДОЛГА</t>
  </si>
  <si>
    <t>1300</t>
  </si>
  <si>
    <t xml:space="preserve">    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</si>
  <si>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</si>
  <si>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 в рамках подпрограммы "Управление муниципальным  долгом" муниципальной программы "Повышение качества управления финансами бюджета городского округа Шуя"</t>
  </si>
  <si>
    <t>0122001</t>
  </si>
  <si>
    <t xml:space="preserve">              Обслуживание муниципального долга</t>
  </si>
  <si>
    <t>730</t>
  </si>
  <si>
    <t>803</t>
  </si>
  <si>
    <t xml:space="preserve">            Обеспечение функционирования  Главы городского округа Шуя в рамках непрограммных направлений деятельности органов местного самоуправления городского округа Шуя</t>
  </si>
  <si>
    <t>0000001</t>
  </si>
  <si>
    <t xml:space="preserve">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</si>
  <si>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</si>
  <si>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Обеспечение функционирования  депутатов  городской Думы городского округа Шуя в рамках непрограммных направлений деятельности органов местного самоуправления городского округа Шуя</t>
  </si>
  <si>
    <t>0000003</t>
  </si>
  <si>
    <t xml:space="preserve">            Обеспечение функций органов местного самоуправления городского округа Шуя  в рамках непрограммных направлений деятельности органов местного самоуправления городского округа Шуя</t>
  </si>
  <si>
    <t>0000004</t>
  </si>
  <si>
    <t xml:space="preserve">            Организация профессионального образования и дополнительного профессионального образования лиц, замещающих муниципальные должности, дополнительного профессионального образования, профессиональной подготовки, переподготовки и повышения квалификации муниципальных служащих в рамках непрограммных направлений деятельности органов местного самоуправления городского округа Шуя</t>
  </si>
  <si>
    <t>0002003</t>
  </si>
  <si>
    <t xml:space="preserve">      Контрольно-счетная комиссия городского округа Шуя</t>
  </si>
  <si>
    <t>804</t>
  </si>
  <si>
    <t xml:space="preserve">  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</si>
  <si>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</si>
  <si>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Обеспечение функционирования Председателя Контрольно-счетной комисии городского округа Шуя и его заместителей в рамках непрограммных направлений деятельности органов местного самоуправления городского окоруга Шуя</t>
  </si>
  <si>
    <t>0000006</t>
  </si>
  <si>
    <t xml:space="preserve">            Членские взносы в общероссийские и региональные объединения муниципальных образований в рамках непрограммных направлений деятельности органов местного самоуправления городского округа Шуя</t>
  </si>
  <si>
    <t>0000066</t>
  </si>
  <si>
    <t xml:space="preserve">      Финансовое управление Администрации городского округа Шуя</t>
  </si>
  <si>
    <t xml:space="preserve">            Выполнение функций органами местного самоуправления  в рамках  подпрограммы "Формирование, утверждение, организация исполнения городского бюджета  и составление бюджетной отчетности по городскому бюджету" муниципальной программы "Повышение качества управления финансами бюджета городского округа Шуя"</t>
  </si>
  <si>
    <t>0110005</t>
  </si>
  <si>
    <t xml:space="preserve">      Отдел культуры администрации городского округа Шуя</t>
  </si>
  <si>
    <t>812</t>
  </si>
  <si>
    <t xml:space="preserve">          Общее образование</t>
  </si>
  <si>
    <t>0702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</si>
  <si>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подпрограммы "Дополнительное образование детей в сфере культуры и искусства" муниципальной программы "Культура городского округа Шуя"</t>
  </si>
  <si>
    <t>0340007</t>
  </si>
  <si>
    <t xml:space="preserve">            Оказание муниципальной услуги в рамках подпрограммы "Дополнительное образование детей в сфере культуры и искусства" муниципальной программы "Культура городского округа Шуя"</t>
  </si>
  <si>
    <t>0340023</t>
  </si>
  <si>
    <t xml:space="preserve">            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"Дополнительное образование детей в сфере культуры и искусства"  муниципальной программы "Культура городского округа Шуя"</t>
  </si>
  <si>
    <t>0348143</t>
  </si>
  <si>
    <t xml:space="preserve">        КУЛЬТУРА, КИНЕМАТОГРАФИЯ</t>
  </si>
  <si>
    <t>0800</t>
  </si>
  <si>
    <t xml:space="preserve">          Культура</t>
  </si>
  <si>
    <t>0801</t>
  </si>
  <si>
    <t xml:space="preserve">            Повышение 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в рамках подпрограммы "Библиотечно-информационное обслуживание населения"  муниципальной программы "Культура городского округа Шуя"</t>
  </si>
  <si>
    <t>0310007</t>
  </si>
  <si>
    <t xml:space="preserve">            Оказание муниципальной услуги в рамках подпрограммы "Библиотечно-информационное обслуживание населения"  муниципальной программы "Культура городского округа Шуя"</t>
  </si>
  <si>
    <t>0310020</t>
  </si>
  <si>
    <t xml:space="preserve">            Межбюджетные трансферты бюджетам городских округов, городских и сельских поселений Ивановской области для комплектования книжных фондов библиотек муниципальных образований в рамках подпрограммы "Библиотечно-информационное обслуживание населения"  муниципальной программы "Культура городского округа Шуя"</t>
  </si>
  <si>
    <t>0315144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</si>
  <si>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"Библиотечно-информационное обслуживание населения"  муниципальной программы "Культура городского округа Шуя"</t>
  </si>
  <si>
    <t>0318034</t>
  </si>
  <si>
    <t xml:space="preserve">            Повышение 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в рамках подпрограммы "Предоставление музейных услуг (Музейно-выставочная деятельность)" муниципальной программы "Культура городского округа Шуя"</t>
  </si>
  <si>
    <t>0320007</t>
  </si>
  <si>
    <t xml:space="preserve">            Оказание муниципальной услуги в рамках подпрограммы "Предоставление музейных услуг (Музейно-выставочная деятельность)" муниципальной программы "Культура городского округа Шуя"</t>
  </si>
  <si>
    <t>0320021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</si>
  <si>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"Предоставление музейных услуг (Музейно-выставочная деятельность)" муниципальной программы "Культура городского округа Шуя"</t>
  </si>
  <si>
    <t>0328034</t>
  </si>
  <si>
    <t xml:space="preserve">            Повышение 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в рамках подпрограммы "Организация культурного досуга и отдыха населения городского округа" муниципальной программы "Культура городского округа Шуя"</t>
  </si>
  <si>
    <t>0330007</t>
  </si>
  <si>
    <t xml:space="preserve">            Оказание муниципальной услуги в рамках подпрограммы "Организация культурного досуга и отдыха населения городского округа" муниципальной программы "Культура городского округа Шуя"</t>
  </si>
  <si>
    <t>0330022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</si>
  <si>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"Организация культурного досуга и отдыха населения городского округа" муниципальной программы "Культура городского округа Шуя"</t>
  </si>
  <si>
    <t>0338034</t>
  </si>
  <si>
    <t xml:space="preserve">            Проведение мероприятий  в рамках подпрограммы "Подготовка к празднованию 150-летия со Дня рождения поэта  Константина Бальмонта  на 2015-2017 гг." муниципальной программы "Культура городского округа Шуя"</t>
  </si>
  <si>
    <t>0360025</t>
  </si>
  <si>
    <t xml:space="preserve">            Укрепление материально-технической базы учреждений культуры, благоустройство и проведение ремонтно-реставрационных работ на объектах, связанных с именем К.Д.Бальмонта в рамках подпрограммы "Подготовка к празднованию 150-летия со Дня рождения поэта  Константина Бальмонта  на 2015-2017 гг." муниципальной программы "Культура городского округа Шуя"</t>
  </si>
  <si>
    <t>0360026</t>
  </si>
  <si>
    <t xml:space="preserve">            Осуществление  мероприятий в рамках подпрограммы "Развитие детского и городского парков культуры и отдыха  в городском округе Шуя"  муниципальной программы "Культура городского округа Шуя"</t>
  </si>
  <si>
    <t>0370027</t>
  </si>
  <si>
    <t xml:space="preserve">            Организация и проведение городских мероприятий, связанных с памятными датами военной истории, юбилейными датами, мероприятий в период организации призывов на воинскую службу, учебных сборов для допризывной молодежи, месячника оборонно-массовой работы в рамках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</si>
  <si>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0630060</t>
  </si>
  <si>
    <t xml:space="preserve">      Отдел образования администрации городского округа Шуя</t>
  </si>
  <si>
    <t>813</t>
  </si>
  <si>
    <t xml:space="preserve">          Дошкольное образование</t>
  </si>
  <si>
    <t>0701</t>
  </si>
  <si>
    <t xml:space="preserve">            Оказание муниципальной услуги "Предоставление общедоступного дошкольного образования на территории городского округа Шуя"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</si>
  <si>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0210008</t>
  </si>
  <si>
    <t xml:space="preserve">            Капитальный ремонт здания по ул. Свердлова, 57 под детский сад на 40 мест в рамках 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</si>
  <si>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0215059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</si>
  <si>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</si>
  <si>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0218010</t>
  </si>
  <si>
    <t xml:space="preserve">    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 приобретение учебников и  учебных  пособий,  средств обучения, игр, игрушек (за исключением расходов на содержание зданий и оплату коммунальных услуг) 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</si>
  <si>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0218017</t>
  </si>
  <si>
    <t xml:space="preserve">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 в рамках 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</si>
  <si>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0218065</t>
  </si>
  <si>
    <t xml:space="preserve">            Субсидии бюджетам муниципальных районов и городских округов Ивановской области на реализацию мероприятий по капитальному ремонту объектов образования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</si>
  <si>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0218120</t>
  </si>
  <si>
    <t xml:space="preserve">            Проведение мероприятий  в рамках подпрограммы "Выявление и поддержка одаренных детей" муниципальной программы  "Развитие общего  образования городского округа Шуя"</t>
  </si>
  <si>
    <t>0250013</t>
  </si>
  <si>
    <t xml:space="preserve">            Создание дополнительных мест за счет развития  вариативных форм дошкольного образования в рамках подпрограммы "Доступность качественного дошкольного образования" муниципальной программы  "Развитие общего  образования городского округа Шуя"</t>
  </si>
  <si>
    <t>0270015</t>
  </si>
  <si>
    <t xml:space="preserve">            Развитие материально-технической базы образовательных учреждений города   в рамках подпрограммы "Создание современных условий обучения и воспитания в муниципальных образовательных организациях" муниципальной программы  "Развитие  общего  образования городского округа Шуя"</t>
  </si>
  <si>
    <t>0280016</t>
  </si>
  <si>
    <t xml:space="preserve">            Проведение соревнований юных инспекторов БДД,  смотров-конкурсов по БДД,  операций и декадников  в рамках  подпрограммы  "Повышение безопасности дорожного движения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</si>
  <si>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04Л0041</t>
  </si>
  <si>
    <t xml:space="preserve">            Оказание муниципальной услуги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</si>
  <si>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0220009</t>
  </si>
  <si>
    <t xml:space="preserve">            Софинансирование расходов на организацию питания учащихся 1-4 классов общеобразовательных организаций  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</si>
  <si>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0220010</t>
  </si>
  <si>
    <t xml:space="preserve">           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 в рамках 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 муниципальной программы  "Развитие общего  образования городского округа Шуя"</t>
  </si>
  <si>
    <t>0228008</t>
  </si>
  <si>
    <t xml:space="preserve">    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 муниципальных общеобразовательных организациях, включая расходы на оплату труда, на приобретение учебников и учебных пособий,  средств обучения, игр, игрушек (за исключением расходов на содержание зданий и оплату коммунальных услуг)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</si>
  <si>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0228015</t>
  </si>
  <si>
    <t xml:space="preserve">            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 игрушек (за исключением расходов на содержание зданий и оплату коммунальных услуг) в рамках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</si>
  <si>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0228016</t>
  </si>
  <si>
    <t xml:space="preserve">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 по наказам избирателей депутатам Ивановской областной Думы в рамках  подпрограммы "Предоставление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на территории городского округа Шуя" муниципальной программы  "Развитие  общего образования городского округа Шуя"</t>
  </si>
  <si>
    <t>0228065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</si>
  <si>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Федерации"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 общего образования городского округа Шуя"</t>
  </si>
  <si>
    <t>0230007</t>
  </si>
  <si>
    <t xml:space="preserve">            Оказание муниципальной услуги "Организация предоставления общедоступного бесплатного дополнительного образования детям на территории городского округа Шуя"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общего образования городского округа Шуя"</t>
  </si>
  <si>
    <t>0230011</t>
  </si>
  <si>
    <t xml:space="preserve">            Субсидии бюджетам муниципальных районов и 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 в Ивановской области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 общего  образования городского округа Шуя"</t>
  </si>
  <si>
    <t>0238142</t>
  </si>
  <si>
    <t xml:space="preserve">           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в рамках подпрограммы "Организация предоставления общедоступного бесплатного дополнительного образования детям на территории городского округа Шуя" муниципальной программы  "Развитие  общего образования городского округа Шуя"</t>
  </si>
  <si>
    <t>0238144</t>
  </si>
  <si>
    <t xml:space="preserve">            Организация и проведение   ежегодных соревнований дружин юных пожарных (ДЮП) среди учебных заведений городского округа в рамках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</si>
  <si>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0540053</t>
  </si>
  <si>
    <t xml:space="preserve">            Реабилитация и адаптация детей, находящихся в трудной жизненной ситуации, в рамках мероприятий подпрограммы "Совершенствование системы профилактики преступлений и правонарушений на территории городского округа Шуя" муниципальной программы "Обеспечение безопасности граждан городского округа Шуя Ивановской области на 2015 - 2017 годы"</t>
  </si>
  <si>
    <t>0550055</t>
  </si>
  <si>
    <t xml:space="preserve">            Обновление и обогащение содержания патриотического  воспитания, его методов, форм и средств  в  рамках  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</si>
  <si>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0630058</t>
  </si>
  <si>
    <t xml:space="preserve">            Поддержка общественных объединений, органов молодежного самоуправления, ведущих  работу по гражданско-патриотическому воспитанию подрастающего поколения в рамках 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</si>
  <si>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0630059</t>
  </si>
  <si>
    <t xml:space="preserve">            Организация и проведение городских смотров-конкурсов патриотической направленности среди образовательных учреждений городского округа, направление победителей для участия  в мероприятиях, соревнования всероссийского, межрегионального, регионального уровней  в рамках подпрограммы "Патриотическое воспитание населения городского округа Шуя Ивановской области" муниципальной  программы "Развитие физической культуры, спорта и молодежной политики в городском округе Шуя"</t>
  </si>
  <si>
    <t>0630061</t>
  </si>
  <si>
    <t xml:space="preserve">            Создание универсальной безбарьерной среды в базовой общеобразовательной организации в рамках подпрограммы "Создание в общеобразовательных организациях универсальной безбарьерной среды для инклюзивного образования детей-инвалидов" муниципальной программы "Формирование доступной среды жизнедеятельности для инвалидов и  других маломобильных групп населения в городском округе Шуя Ивановской области"</t>
  </si>
  <si>
    <t>0820065</t>
  </si>
  <si>
    <t xml:space="preserve">            Реализация мероприятий государственной программы Российской Федерации "Доступная среда" на 2011 - 2015 годы в рамках  
подпрограммы "Создание в общеобразовательных организациях универсальной безбарьерной среды для инклюзивного образования детей-инвалидов" муниципальной программы "Формирование доступной среды жизнедеятельности для инвалидов и  других маломобильных групп населения в городском округе Шуя Ивановской области" 
</t>
  </si>
  <si>
    <t>0825027</t>
  </si>
  <si>
    <t xml:space="preserve">            Субсидии бюджетам муниципальных районов и городских округов Ивановской области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детей-инвалидов, в рамках подпрограммы "Создание в общеобразовательных организациях универсальной безбарьерной среды для инклюзивного образования детей-инвалидов" муниципальной программы "Формирование доступной среды жизнедеятельности для инвалидов и других маломобильных групп населения в городском округе Шуя Ивановской области"</t>
  </si>
  <si>
    <t>0828189</t>
  </si>
  <si>
    <t xml:space="preserve">            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в рамках подпрограммы "Организованный отдых обучающихся (воспитанников) образовательных  учреждений в каникулярное время" муниципальной программы  "Развитие общего образования городского округа Шуя"</t>
  </si>
  <si>
    <t>0248019</t>
  </si>
  <si>
    <t xml:space="preserve">            Субвенции бюджетам муниципальных районов и городских округов  на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  в рамках подпрограммы "Организованный отдых обучающихся (воспитанников) образовательных  учреждений в каникулярное время" муниципальной программы  "Развитие общего образования городского округа Шуя"</t>
  </si>
  <si>
    <t>0248020</t>
  </si>
  <si>
    <t xml:space="preserve">          Другие вопросы в области образования</t>
  </si>
  <si>
    <t>0709</t>
  </si>
  <si>
    <t xml:space="preserve">            Проведение мероприятий в рамках подпрограммы "Поддержка молодых специалистов, работающих в муниципальных образовательных учреждениях городского округа Шуя" муниципальной программы  "Развитие общего образования городского округа Шуя"</t>
  </si>
  <si>
    <t>0260014</t>
  </si>
  <si>
    <t xml:space="preserve">            Проведение мероприятий в рамках подпрограммы "Развитие кадрового ресурса системы образования, обновление экономических и организационно-управленческих механизмов в системе образования города" муниципальной программы  "Развитие  общего  образования городского округа Шуя"</t>
  </si>
  <si>
    <t>02А0018</t>
  </si>
  <si>
    <t xml:space="preserve">          Охрана семьи и детства</t>
  </si>
  <si>
    <t>1004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</si>
  <si>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в рамках подпрограммы "Предоставление общедоступного бесплатного дошкольного образования на территории городского округа Шуя" муниципальной программы  "Развитие  общего образования городского округа Шуя"</t>
  </si>
  <si>
    <t>0218011</t>
  </si>
  <si>
    <t xml:space="preserve">      Отдел жилищно-коммунального хозяйства, транспорта, связи и благоустройства</t>
  </si>
  <si>
    <t>814</t>
  </si>
  <si>
    <t xml:space="preserve">            Выполнение мероприятий по осуществлению строительного контроля, авторского и строительного надзора на объектах капитального строительства, а также капитального ремонта в рамках подпрограммы  "Выполнение работ по осуществлению 
строительного контроля, авторского и строительного надзора и прочих работ на объектах капитального строительства, а также капитального ремонта" муниципальной программы "Обеспечение доступным и комфортным жильем, объектами инженерной инфраструктуры и  услугами жилищно-коммунального хозяйства населения городского округа Шуя, строительство, ремонт и содержание улично-дорожной сети  городского округа Шуя" 
</t>
  </si>
  <si>
    <t>0420031</t>
  </si>
  <si>
    <t xml:space="preserve">            Уплата налога на имущество в рамках подпрограммы "Расходы по содержанию жилищного фонда"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</si>
  <si>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0430032</t>
  </si>
  <si>
    <t xml:space="preserve">           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</si>
  <si>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0458038</t>
  </si>
  <si>
    <t xml:space="preserve">            Выполнение муниципальной работы  по обеспечению деятельности  Муниципального учреждения "Управление городского хозяйства" в рамках    подпрограммы "Обеспечение деятельности Муниципального учреждения "Управление городского хозяйства"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</si>
  <si>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04Р0046</t>
  </si>
  <si>
    <t xml:space="preserve">          Сельское хозяйство и рыболовство</t>
  </si>
  <si>
    <t>0405</t>
  </si>
  <si>
    <t xml:space="preserve">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</si>
  <si>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0458037</t>
  </si>
  <si>
    <t xml:space="preserve">          Водное хозяйство</t>
  </si>
  <si>
    <t>0406</t>
  </si>
  <si>
    <t xml:space="preserve">            Обеспечение надлежащего состояния пляжа и мест для купания в черте г.о. Шуя в  рамках  подпрограммы "Осуществление мероприятий по обеспечению безопасности людей на водных объектах городского округа Шуя, охране их жизни и здоровья" муниципальной программы "Обеспечение безопасности граждан городского округа Шуя Ивановской области"</t>
  </si>
  <si>
    <t>0530050</t>
  </si>
  <si>
    <t xml:space="preserve">          Дорожное хозяйство</t>
  </si>
  <si>
    <t>0409</t>
  </si>
  <si>
    <t xml:space="preserve">            Выполнение муниципальной работы  по капитальному  и текущему ремонту автомобильных дорог и  тротуаров в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</si>
  <si>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04В0038</t>
  </si>
  <si>
    <t xml:space="preserve">            Выполнение муниципальной работы  по капитальному  и текущему ремонту автомобильных дорог и  тротуаров (Дорожный фонд городского округа Шуя) в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</si>
  <si>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04В0039</t>
  </si>
  <si>
    <t xml:space="preserve">            Субсидии бюджетам муниципальных образований на ремонт автомобильных дорог и искусственных сооружений на них  по наказам избирателей депутатам Ивановской областной Думы в 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</si>
  <si>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04В8070</t>
  </si>
  <si>
    <t xml:space="preserve">            Осуществление мероприятий для обеспечения безопасности дорожного движения  в рамках подпрограммы  "Повышение безопасности дорожного движения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</si>
  <si>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04Л0042</t>
  </si>
  <si>
    <t xml:space="preserve">            Выполнение муниципальной работы по капитальному  и текущему ремонту автомобильных дорог, ремонту и строительству тротуаров (Дорожный фонд городского округа Шуя)  в рамках подпрограммы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городской округ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</si>
  <si>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04М0039</t>
  </si>
  <si>
    <t xml:space="preserve">            Выполнение муниципальной работы по капитальному  и текущему ремонту автомобильных дорог, ремонту и строительству тротуаров   в рамках подпрограммы "Капитальный ремонт и ремонт автомобильных дорог общего пользования муниципального значения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</si>
  <si>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04Н0044</t>
  </si>
  <si>
    <t xml:space="preserve">            Субсидии местным бюджетам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в рамках подпрограммы "Капитальный ремонт и ремонт автомобильных дорог общего пользования муниципального значения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</si>
  <si>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04Н8051</t>
  </si>
  <si>
    <t xml:space="preserve">            Выполнение муниципальной работы по капитальному  и текущему ремонту автомобильных дорог, ремонту и строительству тротуаров   в рамках подпрограммы "Ремонт автомобильных дорог общего пользования муниципального значения частного сектора  на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</si>
  <si>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04О0045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</si>
  <si>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</si>
  <si>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</si>
  <si>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ЖИЛИЩНО-КОММУНАЛЬНОЕ ХОЗЯЙСТВО</t>
  </si>
  <si>
    <t>0500</t>
  </si>
  <si>
    <t xml:space="preserve">          Жилищное хозяйство</t>
  </si>
  <si>
    <t>0501</t>
  </si>
  <si>
    <t xml:space="preserve">            Предоставление субсидий организациям коммунального комплекса на компенсацию расходов, связанных с приобретением топливно-энергетических ресурсов для обеспечения производства и подачи коммунальных ресурсов для отопления и содержания незаселенного муниципального жилищного фонда на нужды населения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</si>
  <si>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0410029</t>
  </si>
  <si>
    <t xml:space="preserve">            Выполнение функций  органов местного самоуправления городского округа Шуя в рамках    подпрограммы "Капитальный ремонт жилых домов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</si>
  <si>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0440005</t>
  </si>
  <si>
    <t xml:space="preserve">            Выполнение муниципальной  работы по капитальному ремонту жилых домов    в рамках   подпрограммы "Капитальный ремонт жилых домов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</si>
  <si>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0440033</t>
  </si>
  <si>
    <t xml:space="preserve">          Коммунальное хозяйство</t>
  </si>
  <si>
    <t>0502</t>
  </si>
  <si>
    <t xml:space="preserve">            Предоставление субсидий организациям коммунального комплекса на компенсацию расходов, связанных с недополучением доходов от оказания услуг бань по помывке населения г. Шуи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</si>
  <si>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0410030</t>
  </si>
  <si>
    <t xml:space="preserve">            Предоставление субсидий организациям коммунального комплекса на компенсацию расходов, связанных с ликвидацией чрезвычайных ситуаций и последствий стихийных бедствий на объектах жилищно-коммунальной сферы 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</si>
  <si>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0410073</t>
  </si>
  <si>
    <t xml:space="preserve">            Субвенции бюджетам городских округов, городских и сельских поселений для предоставления субсидий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 в рамках подпрограммы "Реализация мероприятий по предоставлению субсидий исполнителям коммунальных услуг и ресурсоснабжающим организациям городского округа Шуя" муниципальной программы "Обеспечение доступным и комфортным жильем,  
объектами инженерной инфраструктуры и 
 услугами жилищно-коммунального хозяйства  
населения городского округа Шуя,  
строительство, ремонт и содержание улично-дорожной сети 
 городского округа Шуя" 
</t>
  </si>
  <si>
    <t>0418025</t>
  </si>
  <si>
    <t xml:space="preserve">            Строительство новых сетей водоснабжения и водоотведения, в том числе разработка ПСД, в рамках подпрограммы "Модернизация объектов коммунальной инфраструктуры"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</si>
  <si>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04Г4001</t>
  </si>
  <si>
    <t xml:space="preserve">    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</si>
  <si>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</si>
  <si>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            Субсидии бюджетам муниципальных образований на организацию водоснабжения  населения в границах поселения  по наказам избирателей депутатам Ивановской областной  Думы  в  рамках подпрограммы "Модернизация объектов коммунальной инфраструктуры"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</si>
  <si>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04Г8096</t>
  </si>
  <si>
    <t xml:space="preserve">            Обеспечение инженерной и дорожной инфраструктурой земельных участков  в рамках подпрограммы  "Обеспечение инженерной инфраструктурой земельных участков, предоставляемых многодетным семьям для индивидуального жилищного строительства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</si>
  <si>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04К4003</t>
  </si>
  <si>
    <t xml:space="preserve">            Субсидия бюджетам муниципальных образований на 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  в рамках подпрограммы  "Обеспечение инженерной инфраструктурой земельных участков, предоставляемых многодетным семьям для индивидуального жилищного строительства в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</si>
  <si>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04К8033</t>
  </si>
  <si>
    <t xml:space="preserve">          Благоустройство</t>
  </si>
  <si>
    <t>0503</t>
  </si>
  <si>
    <t xml:space="preserve">            Выполнение функций органов местного самоуправления городского округа Шуя  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</si>
  <si>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0450005</t>
  </si>
  <si>
    <t xml:space="preserve">            Выполнение муниципальной работы по  благоустройству  в рамках   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</si>
  <si>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0450034</t>
  </si>
  <si>
    <t xml:space="preserve">            Мероприятия по благоустройству в едином избирательном округе и одномандатных    избирательных округах в рамках   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</si>
  <si>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0450068</t>
  </si>
  <si>
    <t xml:space="preserve">            Субсидии бюджетам муниципальных образований на благоустройство   по наказам избирателей депутатам Ивановской областной Думы в рамках подпрограммы "Благоустройство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</si>
  <si>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0458069</t>
  </si>
  <si>
    <t xml:space="preserve">            Выполнение функций органов местного самоуправления городского округа Шуя в рамках подпрограммы "Содержание мест захоронения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</si>
  <si>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0460005</t>
  </si>
  <si>
    <t xml:space="preserve">            Выполнение функций органов местного самоуправления городского округа Шуя в рамках подпрограммы "Организация временной занятости несовершеннолетних граждан на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</si>
  <si>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0470005</t>
  </si>
  <si>
    <t xml:space="preserve">            Выполнение функций органов местного самоуправления городского округа Шуя в рамках подпрограммы "Организация общественных работ за счет создания рабочих мест для ОГУ "Шуйский ЦЗН" на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</si>
  <si>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0480005</t>
  </si>
  <si>
    <t xml:space="preserve">            Выполнение муниципальной работы по озеленению территории городского округа Шуя  в рамках подпрограммы "Озеленение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</si>
  <si>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0490035</t>
  </si>
  <si>
    <t xml:space="preserve">            Субсидии бюджетам муниципальных образований на благоустройство   по наказам избирателей депутатам Ивановской областной Думы в рамках  подпрограммы "Озеленение территории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</si>
  <si>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0498069</t>
  </si>
  <si>
    <t xml:space="preserve">            Выполнение функций органов местного самоуправления городского округа Шуя в рамках подпрограммы "Освещение улиц в городском округе Шуя" муниципальной программы "Обеспечение доступным и комфортным жильем, объектами инженерной инфраструктуры и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</si>
  <si>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04А0005</t>
  </si>
  <si>
    <t xml:space="preserve">            Выполнение муниципальной работы по  освещению  улиц в городском округе Шуя в рамках    подпрограммы "Освещение улиц в  городском округе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</si>
  <si>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04А0036</t>
  </si>
  <si>
    <t xml:space="preserve">            Выполнение муниципальной работы по уличной уборке в рамках   подпрограммы  "Уличная уборка на территории  городского округа Шуя"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 городского округа Шуя"</t>
  </si>
  <si>
    <t>04Б0037</t>
  </si>
  <si>
    <t xml:space="preserve">            Субсидии бюджетам муниципальных образований на благоустройство  по наказам избирателей депутатам Ивановской областной  Думы  в  рамках подпрограммы "Капитальный и текущий ремонт автомобильных дорог и тротуаров на территории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</si>
  <si>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04В8069</t>
  </si>
  <si>
    <t xml:space="preserve">            Реконструкция ул. Театральной в г. Шуя, в том числе разработка ПСД  в рамках подпрограммы "Реализация инвестиционных проектов по отдельным объектам капитального строительства (реконструкции) городского округа Шуя" 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</si>
  <si>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04П4008</t>
  </si>
  <si>
    <t xml:space="preserve">            Прокладка сетей водоотведения по ул. 1-я Камешковская  и 2-я Камешковская в г. Шуя, в том числе технологическое присоединение,  в рамках подпрограммы "Реализация инвестиционных проектов по отдельным объектам капитального строительства (реконструкции) городского округа Шуя" 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</si>
  <si>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04П4009</t>
  </si>
  <si>
    <t xml:space="preserve">            Обеспечение надлежащего состояния источников противопожарного водоснабжения и  обеспечение  беспрепятственного проезда пожарной техники  к месту пожара в рамках подпрограммы "Обеспечение первичных мер пожарной безопасности в границах городского округа Шуя" муниципальной программы "Обеспечение безопасности граждан городского округа Шуя Ивановской области"</t>
  </si>
  <si>
    <t>0540052</t>
  </si>
  <si>
    <t xml:space="preserve">          Другие вопросы в области жилищно-коммунального хозяйства</t>
  </si>
  <si>
    <t>0505</t>
  </si>
  <si>
    <t xml:space="preserve">            Газификация муниципальных квартир городского округа Шуя в рамках подпрограммы  "Реализация инвестиционных проектов по отдельным объектам капитального строительства (реконструкции) городского округа Шуя" 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</si>
  <si>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04П4005</t>
  </si>
  <si>
    <t xml:space="preserve">            Строительство детского сада на 220 мест по ул. Кооперативная (в районе школы № 9) городского округа Шуя,  в рамках подпрограммы "Доступность качественного дошкольного образования" муниципальной программы  "Развитие общего  образования городского округа Шуя"</t>
  </si>
  <si>
    <t>0274007</t>
  </si>
  <si>
    <t xml:space="preserve">            Мероприятия по сохранению объекта незавершенного строительства "Детский сад на 220 мест по ул. Кооперативная (в районе школы № 9) в рамках подпрограммы "Доступность качественного дошкольного образования" муниципальной программы  "Развитие общего  образования городского округа Шуя"</t>
  </si>
  <si>
    <t>0279003</t>
  </si>
  <si>
    <t xml:space="preserve">          Социальное обеспечение населения</t>
  </si>
  <si>
    <t>1003</t>
  </si>
  <si>
    <t xml:space="preserve">            Субсидии бюджетам муниципальных образований на реализацию мероприятий подпрограммы  "Обеспечение  жильем молодых семей" федеральной целевой программы "Жилище" на 2011-2015 годы в рамках подпрограммы "Обеспечение жильем молодых семей"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</si>
  <si>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04Д5020</t>
  </si>
  <si>
    <t xml:space="preserve">              Субсидия гражданам на приобретение жилья</t>
  </si>
  <si>
    <t>322</t>
  </si>
  <si>
    <t xml:space="preserve">            Оказание муниципальной поддержки молодым семьям на приобретение жилья или строительство индивидуального жилого дома  в рамках подпрограммы "Обеспечение жильем молодых семей"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</si>
  <si>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04Д6001</t>
  </si>
  <si>
    <t xml:space="preserve">            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</si>
  <si>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04Д8027</t>
  </si>
  <si>
    <t xml:space="preserve">            Бюджетное содействие повышению уровня доступности жилья и ипотечных жилищных кредитов в рамках подпрограммы "Государственная  поддержка граждан в сфере ипотечного жилищного кредитования"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</si>
  <si>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04Ж6002</t>
  </si>
  <si>
    <t xml:space="preserve">            Субсидии бюджетам муниципальных 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 кредиту (в том числе  рефинансированному) в рамках подпрограммы "Государственная  поддержка граждан в сфере ипотечного жилищного кредитования" муниципальной программы "Обеспечение доступным и комфортным жильем, объектами инженерной инфраструктуры и  услугами жилищно-коммунального хозяйства населения городского округа Шуя, строительство, ремонт и содержание улично-дорожной сети городского округа Шуя"</t>
  </si>
  <si>
    <t>04Ж8028</t>
  </si>
  <si>
    <t xml:space="preserve">            Выполнение работ по  проведению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 в рамках подпрограммы "Улучшение жилищных условий участников и инвалидов Великой Отечественной Войны 1941-1945 гг." муниципальной программы "Формирование доступной среды жизнедеятельности для инвалидов и  других маломобильных групп населения в городском округе Шуя Ивановской области"</t>
  </si>
  <si>
    <t>0830070</t>
  </si>
  <si>
    <t xml:space="preserve">            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 в рамках подпрограммы "Улучшение жилищных условий участников и инвалидов Великой Отечественной Войны 1941-1945 гг." муниципальной программы "Формирование доступной среды жизнедеятельности для инвалидов и  других маломобильных групп населения в городском округе Шуя Ивановской области"</t>
  </si>
  <si>
    <t>0838024</t>
  </si>
  <si>
    <t xml:space="preserve">            Субвенции бюджетам городских округов и поселений, входящих в состав территорий муниципальных районов,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(федеральные  средства) в рамках подпрограммы  "Обеспечение предоставления жилых помещений  детям-сиротам и детям, оставшимся без попечения родителей, а так же проведение ремонта жилых помещений, принадлежащих на праве собственности детям-сиротам и детям, оставшимся без попечения родителей" муниципальной программы  "Развитие общего  образования городского округа Шуя"</t>
  </si>
  <si>
    <t>02Б5082</t>
  </si>
  <si>
    <t>412</t>
  </si>
  <si>
    <t>Разд.</t>
  </si>
  <si>
    <t>Уточненная роспись/план</t>
  </si>
  <si>
    <t>Касс. расход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</si>
  <si>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</si>
  <si>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Городская Дума городского округа Шуя</t>
  </si>
  <si>
    <t>Всего расходов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</si>
  <si>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</si>
  <si>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</si>
  <si>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</si>
  <si>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</si>
  <si>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Судебная система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</si>
  <si>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</si>
  <si>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проведения выборов и референдумов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</si>
  <si>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</si>
  <si>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</si>
  <si>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</si>
  <si>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</si>
  <si>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Сельское хозяйство и рыболовство</t>
  </si>
  <si>
    <t xml:space="preserve">        Водное хозяйство</t>
  </si>
  <si>
    <t xml:space="preserve">        Дорожное хозяйство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</si>
  <si>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</si>
  <si>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</si>
  <si>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</si>
  <si>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</si>
  <si>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</si>
  <si>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</si>
  <si>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</si>
  <si>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</si>
  <si>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</si>
  <si>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Профессиональная подготовка, переподготовка и повышение квалификации</t>
  </si>
  <si>
    <t xml:space="preserve">        Молодежная политика и оздоровление детей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</si>
  <si>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</si>
  <si>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</si>
  <si>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</si>
  <si>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</si>
  <si>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Пенсионное обеспечение</t>
  </si>
  <si>
    <t xml:space="preserve">        Социальное обеспечение населения</t>
  </si>
  <si>
    <t xml:space="preserve">        Охрана семьи и детства</t>
  </si>
  <si>
    <t xml:space="preserve">       
Физическая культура и спорт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</si>
  <si>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</si>
  <si>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СРЕДСТВА МАССОВОЙ ИНФОРМАЦИИ</t>
  </si>
  <si>
    <t xml:space="preserve">        Телевидение и радиовещание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</si>
  <si>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</si>
  <si>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</si>
  <si>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Расходы бюджета по разделам  и подразделам классификации расходов бюджета городского округа на 2015 год</t>
  </si>
  <si>
    <t>Код источника финансирования
дефицита бюджета по бюджетной классификации</t>
  </si>
  <si>
    <t>х</t>
  </si>
  <si>
    <t>Источники финансирования дефицита бюджета по кодам классификации источников финансирования дефицита бюджета городского округа на 2015 год</t>
  </si>
  <si>
    <t xml:space="preserve">Изменение остатков средств 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</si>
  <si>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</si>
  <si>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</si>
  <si>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</si>
  <si>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00001020000000000000</t>
  </si>
  <si>
    <t xml:space="preserve">  Погашение кредитов, предоставленных кредитными организациями в валюте Российской Федерации</t>
  </si>
  <si>
    <t>00001020000000000800</t>
  </si>
  <si>
    <t xml:space="preserve">  Погашение бюджетами городских округов кредитов от кредитных организаций в валюте Российской Федерации</t>
  </si>
  <si>
    <t>00001020000040000810</t>
  </si>
  <si>
    <t xml:space="preserve">  Иные источники внутреннего финансирования дефицитов бюджетов</t>
  </si>
  <si>
    <t>00001060000000000000</t>
  </si>
  <si>
    <t xml:space="preserve">  Акции и иные формы участия в капитале, находящиеся в государственной и муниципальной собственности</t>
  </si>
  <si>
    <t>00001060100000000000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</si>
  <si>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</si>
  <si>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</si>
  <si>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 xml:space="preserve">  Средства от продажи акций и иных форм участия в капитале, находящихся в собственности городских округов</t>
  </si>
  <si>
    <t>00001060100040000630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</si>
  <si>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</si>
  <si>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</si>
  <si>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</si>
  <si>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</si>
  <si>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</si>
  <si>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</si>
  <si>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</si>
  <si>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</si>
  <si>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</si>
  <si>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</si>
  <si>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городских округов</t>
  </si>
  <si>
    <t>00001050201040000510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</si>
  <si>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</si>
  <si>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</si>
  <si>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</si>
  <si>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</si>
  <si>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</si>
  <si>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</si>
  <si>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городских округов</t>
  </si>
  <si>
    <t>00001050201040000610</t>
  </si>
  <si>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</si>
  <si>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</si>
  <si>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 xml:space="preserve">Источники внутреннего финансирования дефицита бюджета городского округа на 2015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</si>
  <si>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</si>
  <si>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</si>
  <si>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</si>
  <si>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Финансовое управление Администрации городского округа Шуя</t>
  </si>
  <si>
    <t>00001020000040000710</t>
  </si>
  <si>
    <t>01050201040000510</t>
  </si>
  <si>
    <t xml:space="preserve">   Увеличение прочих остатков денежных средств бюджетов городских округов</t>
  </si>
  <si>
    <t>01050201040000610</t>
  </si>
  <si>
    <t xml:space="preserve">   Уменьшение прочих остатков денежных средств бюджетов городских округов</t>
  </si>
  <si>
    <t>01060100040000630</t>
  </si>
  <si>
    <t>Средства от продажи аций и иных форм участия в капитале, находящихся в собственности городских округов</t>
  </si>
  <si>
    <t>Комитет по управлению муниципальным имуществом администрации городского округа Шуя</t>
  </si>
  <si>
    <t xml:space="preserve">  Погашение бюджетом городского округа кредитов от кредитных организаций в валюте Российской Федерации</t>
  </si>
  <si>
    <t>Расходы бюджета по ведомственной структуре расходов бюджета городского округа на 2015 год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</si>
  <si>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на 2015 год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</si>
  <si>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</si>
  <si>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</si>
  <si>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</t>
  </si>
  <si>
    <t xml:space="preserve">Программа муниципальных внутренних заимствований городского округа Шуя на 2015 год 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</si>
  <si>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</si>
  <si>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</si>
  <si>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</si>
  <si>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 xml:space="preserve">Объем бюджетных ассигнований на исполнение гарантий по возможным гарантийным случаям </t>
  </si>
  <si>
    <t>За счет источников внутреннего финансирования дефицита бюджета городского округа</t>
  </si>
  <si>
    <t xml:space="preserve"> Программа муниципальных гарантий в валюте Российской Федерации на 2015 год</t>
  </si>
  <si>
    <t>случаям, в 2015 году</t>
  </si>
  <si>
    <t>Наименование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</si>
  <si>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</si>
  <si>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</si>
  <si>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</si>
  <si>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Субвенция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</si>
  <si>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Субсидия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</si>
  <si>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Субсидия на приобретение и установку уличных спортивных площадок для занятий физической культурой и спортом</t>
  </si>
  <si>
    <t>Отдел культуры администрации городского округа Шуя</t>
  </si>
  <si>
    <t>Субсидия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</si>
  <si>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Субсидия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</si>
  <si>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Межбюджетный трансферт бюджетам городских округов, городских и сельских поселений Ивановской области для комплектования книжных фондов библиотек муниципальных образований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</si>
  <si>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</si>
  <si>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</si>
  <si>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Субсидия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</si>
  <si>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Субсидия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</si>
  <si>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Субсидия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</si>
  <si>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</si>
  <si>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Субсидия бюджетам муниципальных районов и городских округов 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1-4 классов муниципальных общеобразовательных организаций</t>
  </si>
  <si>
    <t>Отдел жилищно-коммунального хозяйства, транспорта, связи и благоустройства</t>
  </si>
  <si>
    <t>Субвенция бюджетам городских округов, городских и сельских поселений для предоставления субсидий юридическим лицам и 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соответствие с их предельными индексами роста</t>
  </si>
  <si>
    <t>Субсидия бюджетам муниципальных образований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</t>
  </si>
  <si>
    <t>Субсидия бюджетам муниципальных образований на обеспечение инженерной инфраструктурой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(предоставленных) семьям с тремя и более детьми</t>
  </si>
  <si>
    <t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</si>
  <si>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Субсидии бюджетам муниципальных 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 кредиту (в том числе  рефинансированному), (остаток на 01.01.2015г.)</t>
  </si>
  <si>
    <t>Субсидии бюджетам муниципальных 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 кредиту (в том числе  рефинансированному)</t>
  </si>
  <si>
    <t>Субсидии местным бюджетам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</si>
  <si>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Субсидия бюджетам муниципальных образований на организацию водоснабжения населения в границах  поселения в рамках иных непрограммных мероприятий по наказам избирателей депутатам Ивановской областной Думы</t>
  </si>
  <si>
    <t>ИТОГО</t>
  </si>
  <si>
    <t xml:space="preserve">Распределение  субсидий,  субвенций и межбюджетных трансфертов по главным распорядителям средств бюджета городского округа Шуя </t>
  </si>
  <si>
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</si>
  <si>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 xml:space="preserve"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на приобретение учебников и учебных пособий, средств обучения, игр, игрушек (за исключением расходов на содержание зданий и оплату коммунальных  услуг) </t>
  </si>
  <si>
    <t>Субвенция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</si>
  <si>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</si>
  <si>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 районов и городских округов на осуществление переданных органам местного 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</t>
  </si>
  <si>
    <t>Субвенция бюджетам муниципальных  районов и городских округов  на осуществление переданных государственных  полномочий по организации двухразового питания детей-сирот и  детей, находящихся в трудной жизненной ситуации, в лагерях  дневного пребывания</t>
  </si>
  <si>
    <t>Реализация мероприятий государственной программы Российской Федерации «Доступная среда» на 2011-2015 годы в рамках подпрограммы «Формирование доступной среды жизнедеятельности для инвалидов и других маломобильных групп населения  в Ивановской области» государственной программы Ивановской области «Социальная поддержка граждан в Ивановской области» (Межбюджетные трансферты), (остаток на 01.01.2015г.)</t>
  </si>
  <si>
    <t>Реализация мероприятий государственной программы Российской Федерации «Доступная среда» на 2011-2015 годы в рамках подпрограммы «Формирование доступной среды жизнедеятельности для инвалидов и других маломобильных групп населения  в Ивановской области» государственной программы Ивановской области «Социальная поддержка  граждан в Ивановской  области» (Межбюджетные трансферты)</t>
  </si>
  <si>
    <t>Субсидия бюджетам муниципальных районов и городских округов Ивановской области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</si>
  <si>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Субсидия бюджетам муниципальных районов и городских округов Ивановской области на реализацию мероприятий по модернизации  системы дошкольного образования, строительству, реконструкции, капитальному  ремонту объектов образования и выкуп помещений для размещения объектов образования</t>
  </si>
  <si>
    <t>Субсидии бюджетам муниципальных районов и городских округов Ивановской области на реализацию мероприятий по капитальному ремонту объектов образования</t>
  </si>
  <si>
    <t>Субвенция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(федеральные  средства)</t>
  </si>
  <si>
    <t>Субвенция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</si>
  <si>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Субвенция бюджетам муниципальных 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</si>
  <si>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Субсидия бюджетам муниципальных образований на благоустройство в рамках иных непрограммных мероприятий  по наказам избирателей депутатам Ивановской областной Думы</t>
  </si>
  <si>
    <t>Субсидии бюджетам муниципальных образований в целях представления социальных выплат молодым семьям на приобретение (строительство) жилого помещения</t>
  </si>
  <si>
    <t>Субсидии бюджетам муниципальных образований на реализацию мероприятий подпрограммы «Обеспечение жильем молодых семей» федеральной целевой программы «Жилище» на 2011-2015 годы</t>
  </si>
  <si>
    <t>Наименование </t>
  </si>
  <si>
    <t>МП ЖКХ</t>
  </si>
  <si>
    <t>Субсидия на возмещение недополученных доходов от оказания услуг по помывке населения</t>
  </si>
  <si>
    <t>Субсидия организациям коммунального комплекса на компенсацию расходов, связанных с ликвидацией чрезвычайных ситуаций и последствий стихийных бедствий на объектах жилищно-коммунальной сферы</t>
  </si>
  <si>
    <t>ОАО "Управляющая компания жилищно-коммунального хозяйства г. Шуи"</t>
  </si>
  <si>
    <t>Субсидия на проведение мероприятий в области жилищного хозяйства (текущее содержание и отопление незаселенного жилья)</t>
  </si>
  <si>
    <t>ООО «Управдом»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</si>
  <si>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</si>
  <si>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ШМУПОК и ТС</t>
  </si>
  <si>
    <t>Субсидия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</si>
  <si>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ТСЖ  «Южное шоссе 6В»</t>
  </si>
  <si>
    <t>ООО УК «Маяк»</t>
  </si>
  <si>
    <t>ООО «ВарГо»</t>
  </si>
  <si>
    <t>ТСЖ «Вихрева 70А»</t>
  </si>
  <si>
    <t>ТСН «Вихрева 75»</t>
  </si>
  <si>
    <t>ООО «Партнер»</t>
  </si>
  <si>
    <t>ООО «Комфорт»</t>
  </si>
  <si>
    <t>МУП «Внутренние электросети»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</si>
  <si>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</si>
  <si>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</si>
  <si>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</si>
  <si>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Распределение  субсидий юридическим лицам производителям работ, услуг  в целях возмещения затрат или недополученных доходов в связи с  выполнением работ, оказанием услуг  и некоммерческим организациям, не являющимся казенными учреждениями, на возмещение нормативных затрат, связанных с оказанием ими муниципальных услуг (выполнение работ) по городскому округу Шуя на 2015 год</t>
  </si>
  <si>
    <t>Приложение № 9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</si>
  <si>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10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</si>
  <si>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11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</si>
  <si>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8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</si>
  <si>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7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2015 год " от 29.06.2016 г. № 149</t>
  </si>
  <si>
    <t>Приложение № 6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</si>
  <si>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5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2015 год " от 29.06.2016 г. № 149</t>
  </si>
  <si>
    <t>Приложение № 4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</si>
  <si>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3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</si>
  <si>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2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</si>
  <si>
    <t>Приложение № 1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2015 год " от 29.06.2016 г. № 149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</si>
</sst>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"/>
    <numFmt numFmtId="169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0"/>
    </font>
    <font>
      <sz val="8"/>
      <color rgb="FF000000"/>
      <name val="Arial Cyr"/>
      <family val="0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5" fillId="0" borderId="2">
      <alignment horizontal="left" wrapText="1"/>
      <protection/>
    </xf>
    <xf numFmtId="0" fontId="5" fillId="0" borderId="3">
      <alignment horizontal="left" wrapText="1" indent="2"/>
      <protection/>
    </xf>
    <xf numFmtId="0" fontId="5" fillId="0" borderId="4">
      <alignment horizontal="center" vertical="center" shrinkToFit="1"/>
      <protection/>
    </xf>
    <xf numFmtId="0" fontId="5" fillId="0" borderId="5">
      <alignment horizontal="center" vertical="center" shrinkToFit="1"/>
      <protection/>
    </xf>
    <xf numFmtId="49" fontId="5" fillId="0" borderId="6">
      <alignment horizontal="center" vertical="center"/>
      <protection/>
    </xf>
    <xf numFmtId="49" fontId="5" fillId="0" borderId="7">
      <alignment horizontal="center" vertical="center"/>
      <protection/>
    </xf>
    <xf numFmtId="164" fontId="5" fillId="0" borderId="7">
      <alignment horizontal="right" vertical="center" shrinkToFit="1"/>
      <protection/>
    </xf>
    <xf numFmtId="4" fontId="5" fillId="0" borderId="7">
      <alignment horizontal="right" shrinkToFit="1"/>
      <protection/>
    </xf>
    <xf numFmtId="164" fontId="5" fillId="0" borderId="8">
      <alignment horizontal="right" vertical="center" shrinkToFit="1"/>
      <protection/>
    </xf>
    <xf numFmtId="4" fontId="5" fillId="0" borderId="8">
      <alignment horizontal="right" shrinkToFit="1"/>
      <protection/>
    </xf>
    <xf numFmtId="0" fontId="7" fillId="0" borderId="8">
      <alignment wrapText="1"/>
      <protection/>
    </xf>
    <xf numFmtId="0" fontId="7" fillId="0" borderId="8">
      <alignment/>
      <protection/>
    </xf>
    <xf numFmtId="49" fontId="5" fillId="0" borderId="8">
      <alignment horizontal="center" shrinkToFit="1"/>
      <protection/>
    </xf>
    <xf numFmtId="49" fontId="5" fillId="0" borderId="7">
      <alignment horizontal="center" vertical="center" shrinkToFit="1"/>
      <protection/>
    </xf>
    <xf numFmtId="0" fontId="5" fillId="0" borderId="7">
      <alignment horizontal="center" vertical="top" wrapText="1"/>
      <protection/>
    </xf>
    <xf numFmtId="0" fontId="5" fillId="0" borderId="7">
      <alignment horizontal="center" vertical="center"/>
      <protection/>
    </xf>
    <xf numFmtId="0" fontId="5" fillId="0" borderId="1">
      <alignment horizontal="left" wrapText="1"/>
      <protection/>
    </xf>
    <xf numFmtId="0" fontId="5" fillId="0" borderId="3">
      <alignment horizontal="left" wrapText="1"/>
      <protection/>
    </xf>
    <xf numFmtId="0" fontId="5" fillId="0" borderId="9">
      <alignment horizontal="left" wrapText="1" indent="2"/>
      <protection/>
    </xf>
    <xf numFmtId="0" fontId="5" fillId="0" borderId="10">
      <alignment horizontal="center" vertical="center"/>
      <protection/>
    </xf>
    <xf numFmtId="49" fontId="5" fillId="0" borderId="4">
      <alignment horizontal="center" wrapText="1"/>
      <protection/>
    </xf>
    <xf numFmtId="49" fontId="5" fillId="0" borderId="11">
      <alignment horizontal="center" shrinkToFit="1"/>
      <protection/>
    </xf>
    <xf numFmtId="49" fontId="5" fillId="0" borderId="12">
      <alignment horizontal="center" shrinkToFit="1"/>
      <protection/>
    </xf>
    <xf numFmtId="49" fontId="5" fillId="0" borderId="6">
      <alignment horizontal="center"/>
      <protection/>
    </xf>
    <xf numFmtId="49" fontId="5" fillId="0" borderId="13">
      <alignment horizontal="center"/>
      <protection/>
    </xf>
    <xf numFmtId="49" fontId="5" fillId="0" borderId="14">
      <alignment horizontal="center"/>
      <protection/>
    </xf>
    <xf numFmtId="49" fontId="5" fillId="0" borderId="7">
      <alignment horizontal="center" vertical="top" wrapText="1"/>
      <protection/>
    </xf>
    <xf numFmtId="49" fontId="5" fillId="0" borderId="10">
      <alignment horizontal="center" vertical="center"/>
      <protection/>
    </xf>
    <xf numFmtId="4" fontId="5" fillId="0" borderId="6">
      <alignment horizontal="right" shrinkToFit="1"/>
      <protection/>
    </xf>
    <xf numFmtId="4" fontId="5" fillId="0" borderId="13">
      <alignment horizontal="right" shrinkToFit="1"/>
      <protection/>
    </xf>
    <xf numFmtId="4" fontId="5" fillId="0" borderId="14">
      <alignment horizontal="right" shrinkToFit="1"/>
      <protection/>
    </xf>
    <xf numFmtId="0" fontId="5" fillId="0" borderId="15">
      <alignment horizontal="left" wrapText="1"/>
      <protection/>
    </xf>
    <xf numFmtId="0" fontId="5" fillId="0" borderId="8">
      <alignment horizontal="left" wrapText="1"/>
      <protection/>
    </xf>
    <xf numFmtId="0" fontId="6" fillId="0" borderId="16">
      <alignment/>
      <protection/>
    </xf>
    <xf numFmtId="0" fontId="5" fillId="0" borderId="4">
      <alignment horizontal="center" shrinkToFit="1"/>
      <protection/>
    </xf>
    <xf numFmtId="0" fontId="5" fillId="0" borderId="11">
      <alignment horizontal="center" shrinkToFit="1"/>
      <protection/>
    </xf>
    <xf numFmtId="49" fontId="5" fillId="0" borderId="12">
      <alignment horizontal="center" wrapText="1"/>
      <protection/>
    </xf>
    <xf numFmtId="49" fontId="5" fillId="0" borderId="17">
      <alignment horizontal="center" shrinkToFit="1"/>
      <protection/>
    </xf>
    <xf numFmtId="0" fontId="6" fillId="0" borderId="18">
      <alignment/>
      <protection/>
    </xf>
    <xf numFmtId="0" fontId="5" fillId="0" borderId="10">
      <alignment horizontal="center" vertical="center" shrinkToFit="1"/>
      <protection/>
    </xf>
    <xf numFmtId="49" fontId="5" fillId="0" borderId="14">
      <alignment horizontal="center" wrapText="1"/>
      <protection/>
    </xf>
    <xf numFmtId="49" fontId="5" fillId="0" borderId="19">
      <alignment horizontal="center"/>
      <protection/>
    </xf>
    <xf numFmtId="49" fontId="5" fillId="0" borderId="10">
      <alignment horizontal="center" vertical="center" shrinkToFit="1"/>
      <protection/>
    </xf>
    <xf numFmtId="164" fontId="5" fillId="0" borderId="13">
      <alignment horizontal="right" shrinkToFit="1"/>
      <protection/>
    </xf>
    <xf numFmtId="4" fontId="5" fillId="0" borderId="14">
      <alignment horizontal="right" wrapText="1"/>
      <protection/>
    </xf>
    <xf numFmtId="4" fontId="5" fillId="0" borderId="19">
      <alignment horizontal="right" shrinkToFit="1"/>
      <protection/>
    </xf>
    <xf numFmtId="4" fontId="5" fillId="0" borderId="20">
      <alignment horizontal="right" shrinkToFit="1"/>
      <protection/>
    </xf>
    <xf numFmtId="164" fontId="5" fillId="0" borderId="21">
      <alignment horizontal="right" shrinkToFit="1"/>
      <protection/>
    </xf>
    <xf numFmtId="4" fontId="5" fillId="0" borderId="9">
      <alignment horizontal="right" wrapText="1"/>
      <protection/>
    </xf>
    <xf numFmtId="49" fontId="5" fillId="0" borderId="2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3" applyNumberFormat="0" applyAlignment="0" applyProtection="0"/>
    <xf numFmtId="0" fontId="34" fillId="27" borderId="24" applyNumberFormat="0" applyAlignment="0" applyProtection="0"/>
    <xf numFmtId="0" fontId="35" fillId="27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28" borderId="2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45" fillId="0" borderId="3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3" fillId="0" borderId="0" xfId="103" applyFont="1" applyFill="1" applyAlignment="1">
      <alignment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52" fillId="33" borderId="35" xfId="0" applyFont="1" applyFill="1" applyBorder="1" applyAlignment="1">
      <alignment vertical="center"/>
    </xf>
    <xf numFmtId="49" fontId="52" fillId="33" borderId="36" xfId="0" applyNumberFormat="1" applyFont="1" applyFill="1" applyBorder="1" applyAlignment="1">
      <alignment horizontal="center" vertical="center" shrinkToFit="1"/>
    </xf>
    <xf numFmtId="4" fontId="52" fillId="33" borderId="36" xfId="0" applyNumberFormat="1" applyFont="1" applyFill="1" applyBorder="1" applyAlignment="1">
      <alignment horizontal="right" vertical="center" shrinkToFit="1"/>
    </xf>
    <xf numFmtId="0" fontId="53" fillId="0" borderId="0" xfId="0" applyFont="1" applyAlignment="1">
      <alignment/>
    </xf>
    <xf numFmtId="0" fontId="52" fillId="33" borderId="37" xfId="0" applyFont="1" applyFill="1" applyBorder="1" applyAlignment="1">
      <alignment vertical="center" wrapText="1"/>
    </xf>
    <xf numFmtId="10" fontId="52" fillId="33" borderId="38" xfId="0" applyNumberFormat="1" applyFont="1" applyFill="1" applyBorder="1" applyAlignment="1">
      <alignment horizontal="right" vertical="center" shrinkToFit="1"/>
    </xf>
    <xf numFmtId="0" fontId="52" fillId="33" borderId="37" xfId="0" applyFont="1" applyFill="1" applyBorder="1" applyAlignment="1">
      <alignment horizontal="left" vertical="center" wrapText="1" indent="1"/>
    </xf>
    <xf numFmtId="0" fontId="52" fillId="33" borderId="39" xfId="0" applyFont="1" applyFill="1" applyBorder="1" applyAlignment="1">
      <alignment horizontal="left" vertical="center" wrapText="1" indent="1"/>
    </xf>
    <xf numFmtId="49" fontId="52" fillId="33" borderId="40" xfId="0" applyNumberFormat="1" applyFont="1" applyFill="1" applyBorder="1" applyAlignment="1">
      <alignment horizontal="center" vertical="center" shrinkToFit="1"/>
    </xf>
    <xf numFmtId="4" fontId="52" fillId="33" borderId="40" xfId="0" applyNumberFormat="1" applyFont="1" applyFill="1" applyBorder="1" applyAlignment="1">
      <alignment horizontal="right" vertical="center" shrinkToFit="1"/>
    </xf>
    <xf numFmtId="10" fontId="52" fillId="33" borderId="4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49" fontId="3" fillId="0" borderId="5" xfId="57" applyNumberFormat="1" applyFont="1" applyBorder="1" applyProtection="1">
      <alignment horizontal="center"/>
      <protection/>
    </xf>
    <xf numFmtId="0" fontId="3" fillId="0" borderId="7" xfId="50" applyNumberFormat="1" applyFont="1" applyBorder="1" applyProtection="1">
      <alignment horizontal="left" wrapText="1"/>
      <protection/>
    </xf>
    <xf numFmtId="4" fontId="3" fillId="0" borderId="7" xfId="62" applyNumberFormat="1" applyFont="1" applyBorder="1" applyProtection="1">
      <alignment horizontal="right" shrinkToFit="1"/>
      <protection/>
    </xf>
    <xf numFmtId="10" fontId="3" fillId="0" borderId="8" xfId="62" applyNumberFormat="1" applyFont="1" applyBorder="1" applyProtection="1">
      <alignment horizontal="right" shrinkToFit="1"/>
      <protection/>
    </xf>
    <xf numFmtId="49" fontId="3" fillId="0" borderId="5" xfId="58" applyNumberFormat="1" applyFont="1" applyBorder="1" applyProtection="1">
      <alignment horizontal="center"/>
      <protection/>
    </xf>
    <xf numFmtId="0" fontId="3" fillId="0" borderId="7" xfId="51" applyNumberFormat="1" applyFont="1" applyBorder="1" applyProtection="1">
      <alignment horizontal="left" wrapText="1"/>
      <protection/>
    </xf>
    <xf numFmtId="4" fontId="3" fillId="0" borderId="7" xfId="63" applyNumberFormat="1" applyFont="1" applyBorder="1" applyProtection="1">
      <alignment horizontal="right" shrinkToFit="1"/>
      <protection/>
    </xf>
    <xf numFmtId="49" fontId="3" fillId="0" borderId="5" xfId="59" applyNumberFormat="1" applyFont="1" applyBorder="1" applyProtection="1">
      <alignment horizontal="center"/>
      <protection/>
    </xf>
    <xf numFmtId="0" fontId="3" fillId="0" borderId="7" xfId="52" applyNumberFormat="1" applyFont="1" applyBorder="1" applyProtection="1">
      <alignment horizontal="left" wrapText="1" indent="2"/>
      <protection/>
    </xf>
    <xf numFmtId="4" fontId="3" fillId="0" borderId="7" xfId="64" applyNumberFormat="1" applyFont="1" applyBorder="1" applyProtection="1">
      <alignment horizontal="right" shrinkToFit="1"/>
      <protection/>
    </xf>
    <xf numFmtId="49" fontId="3" fillId="0" borderId="42" xfId="59" applyNumberFormat="1" applyFont="1" applyBorder="1" applyProtection="1">
      <alignment horizontal="center"/>
      <protection/>
    </xf>
    <xf numFmtId="0" fontId="3" fillId="0" borderId="10" xfId="52" applyNumberFormat="1" applyFont="1" applyBorder="1" applyProtection="1">
      <alignment horizontal="left" wrapText="1" indent="2"/>
      <protection/>
    </xf>
    <xf numFmtId="4" fontId="3" fillId="0" borderId="10" xfId="64" applyNumberFormat="1" applyFont="1" applyBorder="1" applyProtection="1">
      <alignment horizontal="right" shrinkToFit="1"/>
      <protection/>
    </xf>
    <xf numFmtId="10" fontId="3" fillId="0" borderId="43" xfId="62" applyNumberFormat="1" applyFont="1" applyBorder="1" applyProtection="1">
      <alignment horizontal="right" shrinkToFit="1"/>
      <protection/>
    </xf>
    <xf numFmtId="0" fontId="54" fillId="33" borderId="0" xfId="0" applyFont="1" applyFill="1" applyBorder="1" applyAlignment="1">
      <alignment horizontal="right"/>
    </xf>
    <xf numFmtId="0" fontId="52" fillId="33" borderId="36" xfId="0" applyFont="1" applyFill="1" applyBorder="1" applyAlignment="1">
      <alignment vertical="top" wrapText="1"/>
    </xf>
    <xf numFmtId="49" fontId="52" fillId="33" borderId="36" xfId="0" applyNumberFormat="1" applyFont="1" applyFill="1" applyBorder="1" applyAlignment="1">
      <alignment horizontal="center" vertical="top" shrinkToFit="1"/>
    </xf>
    <xf numFmtId="49" fontId="55" fillId="33" borderId="36" xfId="0" applyNumberFormat="1" applyFont="1" applyFill="1" applyBorder="1" applyAlignment="1">
      <alignment horizontal="center" vertical="top" shrinkToFit="1"/>
    </xf>
    <xf numFmtId="0" fontId="55" fillId="34" borderId="37" xfId="0" applyFont="1" applyFill="1" applyBorder="1" applyAlignment="1">
      <alignment vertical="top" wrapText="1"/>
    </xf>
    <xf numFmtId="4" fontId="52" fillId="34" borderId="36" xfId="0" applyNumberFormat="1" applyFont="1" applyFill="1" applyBorder="1" applyAlignment="1">
      <alignment horizontal="right" vertical="top" shrinkToFit="1"/>
    </xf>
    <xf numFmtId="49" fontId="55" fillId="34" borderId="36" xfId="0" applyNumberFormat="1" applyFont="1" applyFill="1" applyBorder="1" applyAlignment="1">
      <alignment horizontal="center" vertical="top" shrinkToFit="1"/>
    </xf>
    <xf numFmtId="0" fontId="52" fillId="34" borderId="37" xfId="0" applyFont="1" applyFill="1" applyBorder="1" applyAlignment="1">
      <alignment vertical="top" wrapText="1"/>
    </xf>
    <xf numFmtId="4" fontId="55" fillId="34" borderId="36" xfId="0" applyNumberFormat="1" applyFont="1" applyFill="1" applyBorder="1" applyAlignment="1">
      <alignment horizontal="right" vertical="top" shrinkToFit="1"/>
    </xf>
    <xf numFmtId="0" fontId="52" fillId="34" borderId="38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49" fontId="52" fillId="34" borderId="36" xfId="0" applyNumberFormat="1" applyFont="1" applyFill="1" applyBorder="1" applyAlignment="1">
      <alignment horizontal="center" vertical="top" shrinkToFit="1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4" fontId="55" fillId="34" borderId="40" xfId="0" applyNumberFormat="1" applyFont="1" applyFill="1" applyBorder="1" applyAlignment="1">
      <alignment horizontal="right" vertical="top" shrinkToFit="1"/>
    </xf>
    <xf numFmtId="0" fontId="55" fillId="34" borderId="36" xfId="105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10" fontId="56" fillId="34" borderId="38" xfId="0" applyNumberFormat="1" applyFont="1" applyFill="1" applyBorder="1" applyAlignment="1">
      <alignment horizontal="right" vertical="top"/>
    </xf>
    <xf numFmtId="0" fontId="52" fillId="34" borderId="36" xfId="0" applyFont="1" applyFill="1" applyBorder="1" applyAlignment="1">
      <alignment horizontal="center" vertical="top" wrapText="1"/>
    </xf>
    <xf numFmtId="10" fontId="53" fillId="34" borderId="38" xfId="0" applyNumberFormat="1" applyFont="1" applyFill="1" applyBorder="1" applyAlignment="1">
      <alignment horizontal="right" vertical="top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/>
    </xf>
    <xf numFmtId="0" fontId="55" fillId="34" borderId="40" xfId="0" applyFont="1" applyFill="1" applyBorder="1" applyAlignment="1">
      <alignment horizontal="center" vertical="top"/>
    </xf>
    <xf numFmtId="0" fontId="54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/>
    </xf>
    <xf numFmtId="0" fontId="53" fillId="0" borderId="0" xfId="0" applyFont="1" applyAlignment="1">
      <alignment horizontal="center" wrapText="1"/>
    </xf>
    <xf numFmtId="0" fontId="3" fillId="0" borderId="0" xfId="104" applyFont="1" applyFill="1" applyAlignment="1">
      <alignment wrapText="1"/>
      <protection/>
    </xf>
    <xf numFmtId="0" fontId="2" fillId="33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52" fillId="33" borderId="37" xfId="0" applyFont="1" applyFill="1" applyBorder="1" applyAlignment="1">
      <alignment vertical="top" wrapText="1"/>
    </xf>
    <xf numFmtId="10" fontId="53" fillId="0" borderId="38" xfId="0" applyNumberFormat="1" applyFont="1" applyBorder="1" applyAlignment="1">
      <alignment/>
    </xf>
    <xf numFmtId="0" fontId="55" fillId="33" borderId="37" xfId="0" applyFont="1" applyFill="1" applyBorder="1" applyAlignment="1">
      <alignment vertical="top" wrapText="1"/>
    </xf>
    <xf numFmtId="10" fontId="56" fillId="0" borderId="38" xfId="0" applyNumberFormat="1" applyFont="1" applyBorder="1" applyAlignment="1">
      <alignment/>
    </xf>
    <xf numFmtId="0" fontId="55" fillId="33" borderId="39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left"/>
    </xf>
    <xf numFmtId="10" fontId="56" fillId="0" borderId="4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0" fontId="52" fillId="33" borderId="38" xfId="0" applyNumberFormat="1" applyFont="1" applyFill="1" applyBorder="1" applyAlignment="1">
      <alignment horizontal="center" vertical="center" shrinkToFit="1"/>
    </xf>
    <xf numFmtId="0" fontId="52" fillId="33" borderId="39" xfId="0" applyFont="1" applyFill="1" applyBorder="1" applyAlignment="1">
      <alignment vertical="center" wrapText="1"/>
    </xf>
    <xf numFmtId="10" fontId="52" fillId="33" borderId="41" xfId="0" applyNumberFormat="1" applyFont="1" applyFill="1" applyBorder="1" applyAlignment="1">
      <alignment horizontal="center" vertical="center" shrinkToFit="1"/>
    </xf>
    <xf numFmtId="0" fontId="56" fillId="34" borderId="32" xfId="0" applyFont="1" applyFill="1" applyBorder="1" applyAlignment="1">
      <alignment horizontal="center" vertical="top" wrapText="1"/>
    </xf>
    <xf numFmtId="0" fontId="56" fillId="34" borderId="33" xfId="0" applyFont="1" applyFill="1" applyBorder="1" applyAlignment="1">
      <alignment horizontal="center" vertical="top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/>
    </xf>
    <xf numFmtId="0" fontId="53" fillId="34" borderId="0" xfId="0" applyFont="1" applyFill="1" applyBorder="1" applyAlignment="1">
      <alignment horizontal="center"/>
    </xf>
    <xf numFmtId="49" fontId="2" fillId="0" borderId="37" xfId="38" applyNumberFormat="1" applyFont="1" applyBorder="1" applyProtection="1">
      <alignment horizontal="center" vertical="center"/>
      <protection/>
    </xf>
    <xf numFmtId="0" fontId="2" fillId="0" borderId="36" xfId="66" applyNumberFormat="1" applyFont="1" applyBorder="1" applyProtection="1">
      <alignment horizontal="left" wrapText="1"/>
      <protection/>
    </xf>
    <xf numFmtId="4" fontId="2" fillId="0" borderId="36" xfId="62" applyNumberFormat="1" applyFont="1" applyBorder="1" applyProtection="1">
      <alignment horizontal="right" shrinkToFit="1"/>
      <protection/>
    </xf>
    <xf numFmtId="49" fontId="3" fillId="0" borderId="37" xfId="39" applyNumberFormat="1" applyFont="1" applyBorder="1" applyProtection="1">
      <alignment horizontal="center" vertical="center"/>
      <protection/>
    </xf>
    <xf numFmtId="0" fontId="3" fillId="0" borderId="36" xfId="33" applyNumberFormat="1" applyFont="1" applyBorder="1" applyProtection="1">
      <alignment horizontal="left" wrapText="1" indent="2"/>
      <protection/>
    </xf>
    <xf numFmtId="168" fontId="3" fillId="0" borderId="36" xfId="40" applyNumberFormat="1" applyFont="1" applyBorder="1" applyProtection="1">
      <alignment horizontal="right" vertical="center" shrinkToFit="1"/>
      <protection/>
    </xf>
    <xf numFmtId="0" fontId="3" fillId="0" borderId="36" xfId="34" applyNumberFormat="1" applyFont="1" applyBorder="1" applyProtection="1">
      <alignment horizontal="left" wrapText="1"/>
      <protection/>
    </xf>
    <xf numFmtId="4" fontId="3" fillId="0" borderId="36" xfId="41" applyNumberFormat="1" applyFont="1" applyBorder="1" applyProtection="1">
      <alignment horizontal="right" shrinkToFit="1"/>
      <protection/>
    </xf>
    <xf numFmtId="0" fontId="3" fillId="0" borderId="36" xfId="35" applyNumberFormat="1" applyFont="1" applyBorder="1" applyProtection="1">
      <alignment horizontal="left" wrapText="1" indent="2"/>
      <protection/>
    </xf>
    <xf numFmtId="0" fontId="3" fillId="0" borderId="36" xfId="65" applyNumberFormat="1" applyFont="1" applyBorder="1" applyProtection="1">
      <alignment horizontal="left" wrapText="1"/>
      <protection/>
    </xf>
    <xf numFmtId="0" fontId="3" fillId="0" borderId="36" xfId="44" applyNumberFormat="1" applyFont="1" applyBorder="1" applyProtection="1">
      <alignment wrapText="1"/>
      <protection/>
    </xf>
    <xf numFmtId="0" fontId="3" fillId="0" borderId="36" xfId="45" applyNumberFormat="1" applyFont="1" applyBorder="1" applyProtection="1">
      <alignment/>
      <protection/>
    </xf>
    <xf numFmtId="49" fontId="3" fillId="0" borderId="38" xfId="46" applyNumberFormat="1" applyFont="1" applyBorder="1" applyProtection="1">
      <alignment horizontal="center" shrinkToFit="1"/>
      <protection/>
    </xf>
    <xf numFmtId="49" fontId="3" fillId="0" borderId="37" xfId="47" applyNumberFormat="1" applyFont="1" applyBorder="1" applyProtection="1">
      <alignment horizontal="center" vertical="center" shrinkToFit="1"/>
      <protection/>
    </xf>
    <xf numFmtId="49" fontId="3" fillId="0" borderId="39" xfId="47" applyNumberFormat="1" applyFont="1" applyBorder="1" applyProtection="1">
      <alignment horizontal="center" vertical="center" shrinkToFit="1"/>
      <protection/>
    </xf>
    <xf numFmtId="0" fontId="3" fillId="0" borderId="40" xfId="65" applyNumberFormat="1" applyFont="1" applyBorder="1" applyProtection="1">
      <alignment horizontal="left" wrapText="1"/>
      <protection/>
    </xf>
    <xf numFmtId="4" fontId="3" fillId="0" borderId="40" xfId="41" applyNumberFormat="1" applyFont="1" applyBorder="1" applyProtection="1">
      <alignment horizontal="right" shrinkToFit="1"/>
      <protection/>
    </xf>
    <xf numFmtId="49" fontId="3" fillId="0" borderId="41" xfId="46" applyNumberFormat="1" applyFont="1" applyBorder="1" applyProtection="1">
      <alignment horizontal="center" shrinkToFit="1"/>
      <protection/>
    </xf>
    <xf numFmtId="0" fontId="53" fillId="0" borderId="37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69" fontId="53" fillId="34" borderId="36" xfId="0" applyNumberFormat="1" applyFont="1" applyFill="1" applyBorder="1" applyAlignment="1">
      <alignment horizontal="center" wrapText="1"/>
    </xf>
    <xf numFmtId="169" fontId="53" fillId="34" borderId="40" xfId="0" applyNumberFormat="1" applyFont="1" applyFill="1" applyBorder="1" applyAlignment="1">
      <alignment horizontal="center" wrapText="1"/>
    </xf>
    <xf numFmtId="0" fontId="53" fillId="34" borderId="37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wrapText="1"/>
    </xf>
    <xf numFmtId="4" fontId="3" fillId="34" borderId="36" xfId="0" applyNumberFormat="1" applyFont="1" applyFill="1" applyBorder="1" applyAlignment="1">
      <alignment horizontal="center"/>
    </xf>
    <xf numFmtId="10" fontId="3" fillId="34" borderId="38" xfId="0" applyNumberFormat="1" applyFont="1" applyFill="1" applyBorder="1" applyAlignment="1">
      <alignment/>
    </xf>
    <xf numFmtId="0" fontId="52" fillId="34" borderId="36" xfId="0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left" wrapText="1" shrinkToFit="1"/>
    </xf>
    <xf numFmtId="4" fontId="52" fillId="34" borderId="36" xfId="0" applyNumberFormat="1" applyFont="1" applyFill="1" applyBorder="1" applyAlignment="1">
      <alignment horizontal="center" shrinkToFit="1"/>
    </xf>
    <xf numFmtId="0" fontId="53" fillId="34" borderId="37" xfId="0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shrinkToFit="1"/>
    </xf>
    <xf numFmtId="0" fontId="3" fillId="34" borderId="36" xfId="0" applyFont="1" applyFill="1" applyBorder="1" applyAlignment="1">
      <alignment wrapText="1"/>
    </xf>
    <xf numFmtId="10" fontId="3" fillId="34" borderId="38" xfId="0" applyNumberFormat="1" applyFont="1" applyFill="1" applyBorder="1" applyAlignment="1" applyProtection="1">
      <alignment horizontal="right" shrinkToFit="1"/>
      <protection locked="0"/>
    </xf>
    <xf numFmtId="0" fontId="53" fillId="34" borderId="39" xfId="0" applyFont="1" applyFill="1" applyBorder="1" applyAlignment="1">
      <alignment horizontal="center"/>
    </xf>
    <xf numFmtId="49" fontId="3" fillId="34" borderId="40" xfId="0" applyNumberFormat="1" applyFont="1" applyFill="1" applyBorder="1" applyAlignment="1">
      <alignment horizontal="center" shrinkToFit="1"/>
    </xf>
    <xf numFmtId="0" fontId="3" fillId="34" borderId="40" xfId="0" applyFont="1" applyFill="1" applyBorder="1" applyAlignment="1">
      <alignment wrapText="1"/>
    </xf>
    <xf numFmtId="10" fontId="3" fillId="34" borderId="41" xfId="0" applyNumberFormat="1" applyFont="1" applyFill="1" applyBorder="1" applyAlignment="1" applyProtection="1">
      <alignment horizontal="right" shrinkToFit="1"/>
      <protection locked="0"/>
    </xf>
    <xf numFmtId="0" fontId="2" fillId="34" borderId="40" xfId="0" applyFont="1" applyFill="1" applyBorder="1" applyAlignment="1">
      <alignment wrapText="1"/>
    </xf>
    <xf numFmtId="10" fontId="2" fillId="0" borderId="38" xfId="80" applyNumberFormat="1" applyFont="1" applyBorder="1" applyProtection="1">
      <alignment horizontal="right" shrinkToFit="1"/>
      <protection/>
    </xf>
    <xf numFmtId="10" fontId="3" fillId="0" borderId="38" xfId="80" applyNumberFormat="1" applyFont="1" applyBorder="1" applyProtection="1">
      <alignment horizontal="right" shrinkToFit="1"/>
      <protection/>
    </xf>
    <xf numFmtId="0" fontId="56" fillId="0" borderId="32" xfId="0" applyFont="1" applyBorder="1" applyAlignment="1">
      <alignment horizont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3" fillId="0" borderId="37" xfId="0" applyFont="1" applyBorder="1" applyAlignment="1">
      <alignment vertical="top" wrapText="1"/>
    </xf>
    <xf numFmtId="169" fontId="56" fillId="0" borderId="36" xfId="0" applyNumberFormat="1" applyFont="1" applyBorder="1" applyAlignment="1">
      <alignment horizontal="right" wrapText="1"/>
    </xf>
    <xf numFmtId="10" fontId="56" fillId="0" borderId="38" xfId="0" applyNumberFormat="1" applyFont="1" applyBorder="1" applyAlignment="1">
      <alignment horizontal="center"/>
    </xf>
    <xf numFmtId="169" fontId="53" fillId="0" borderId="36" xfId="0" applyNumberFormat="1" applyFont="1" applyBorder="1" applyAlignment="1">
      <alignment horizontal="right" wrapText="1"/>
    </xf>
    <xf numFmtId="169" fontId="53" fillId="0" borderId="36" xfId="0" applyNumberFormat="1" applyFont="1" applyBorder="1" applyAlignment="1">
      <alignment horizontal="right"/>
    </xf>
    <xf numFmtId="0" fontId="53" fillId="0" borderId="39" xfId="0" applyFont="1" applyBorder="1" applyAlignment="1">
      <alignment vertical="top" wrapText="1"/>
    </xf>
    <xf numFmtId="169" fontId="53" fillId="0" borderId="40" xfId="0" applyNumberFormat="1" applyFont="1" applyBorder="1" applyAlignment="1">
      <alignment horizontal="right" wrapText="1"/>
    </xf>
    <xf numFmtId="169" fontId="53" fillId="0" borderId="4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top" wrapText="1"/>
    </xf>
    <xf numFmtId="0" fontId="53" fillId="0" borderId="40" xfId="0" applyFont="1" applyBorder="1" applyAlignment="1">
      <alignment horizontal="center" vertical="top"/>
    </xf>
    <xf numFmtId="0" fontId="53" fillId="0" borderId="41" xfId="0" applyFont="1" applyBorder="1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56" fillId="0" borderId="37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3" fillId="0" borderId="32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top"/>
    </xf>
    <xf numFmtId="0" fontId="53" fillId="0" borderId="34" xfId="0" applyFont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wrapText="1"/>
    </xf>
    <xf numFmtId="0" fontId="56" fillId="0" borderId="36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>
      <alignment wrapText="1"/>
    </xf>
    <xf numFmtId="0" fontId="52" fillId="0" borderId="37" xfId="0" applyFont="1" applyBorder="1" applyAlignment="1">
      <alignment wrapText="1"/>
    </xf>
    <xf numFmtId="0" fontId="53" fillId="0" borderId="37" xfId="0" applyFont="1" applyBorder="1" applyAlignment="1">
      <alignment horizontal="justify" wrapText="1"/>
    </xf>
    <xf numFmtId="0" fontId="56" fillId="0" borderId="40" xfId="0" applyFont="1" applyBorder="1" applyAlignment="1">
      <alignment horizontal="center" wrapText="1"/>
    </xf>
    <xf numFmtId="169" fontId="56" fillId="0" borderId="36" xfId="0" applyNumberFormat="1" applyFont="1" applyBorder="1" applyAlignment="1">
      <alignment horizontal="center" vertical="center" wrapText="1"/>
    </xf>
    <xf numFmtId="10" fontId="56" fillId="0" borderId="38" xfId="0" applyNumberFormat="1" applyFont="1" applyBorder="1" applyAlignment="1">
      <alignment horizontal="center" vertical="center" wrapText="1"/>
    </xf>
    <xf numFmtId="169" fontId="53" fillId="0" borderId="36" xfId="0" applyNumberFormat="1" applyFont="1" applyBorder="1" applyAlignment="1">
      <alignment horizontal="center" vertical="center"/>
    </xf>
    <xf numFmtId="169" fontId="53" fillId="0" borderId="36" xfId="0" applyNumberFormat="1" applyFont="1" applyBorder="1" applyAlignment="1">
      <alignment vertical="center"/>
    </xf>
    <xf numFmtId="10" fontId="53" fillId="0" borderId="38" xfId="0" applyNumberFormat="1" applyFont="1" applyBorder="1" applyAlignment="1">
      <alignment horizontal="center" vertical="center" wrapText="1"/>
    </xf>
    <xf numFmtId="169" fontId="56" fillId="0" borderId="36" xfId="0" applyNumberFormat="1" applyFont="1" applyBorder="1" applyAlignment="1">
      <alignment horizontal="center" vertical="center"/>
    </xf>
    <xf numFmtId="169" fontId="53" fillId="34" borderId="36" xfId="0" applyNumberFormat="1" applyFont="1" applyFill="1" applyBorder="1" applyAlignment="1">
      <alignment vertical="center"/>
    </xf>
    <xf numFmtId="169" fontId="56" fillId="0" borderId="40" xfId="0" applyNumberFormat="1" applyFont="1" applyBorder="1" applyAlignment="1">
      <alignment horizontal="center" vertical="center"/>
    </xf>
    <xf numFmtId="10" fontId="56" fillId="0" borderId="41" xfId="0" applyNumberFormat="1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wrapText="1"/>
    </xf>
    <xf numFmtId="0" fontId="56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 vertical="top" wrapText="1"/>
    </xf>
    <xf numFmtId="0" fontId="57" fillId="0" borderId="33" xfId="0" applyFont="1" applyBorder="1" applyAlignment="1">
      <alignment horizontal="center" vertical="top"/>
    </xf>
    <xf numFmtId="0" fontId="57" fillId="0" borderId="34" xfId="0" applyFont="1" applyBorder="1" applyAlignment="1">
      <alignment horizontal="center" vertical="top" wrapText="1"/>
    </xf>
    <xf numFmtId="0" fontId="2" fillId="33" borderId="37" xfId="0" applyFont="1" applyFill="1" applyBorder="1" applyAlignment="1">
      <alignment/>
    </xf>
    <xf numFmtId="0" fontId="56" fillId="0" borderId="37" xfId="0" applyFont="1" applyBorder="1" applyAlignment="1">
      <alignment horizontal="center" vertical="top" wrapText="1"/>
    </xf>
    <xf numFmtId="0" fontId="53" fillId="0" borderId="37" xfId="0" applyFont="1" applyBorder="1" applyAlignment="1">
      <alignment horizontal="center" vertical="top" wrapText="1"/>
    </xf>
    <xf numFmtId="169" fontId="2" fillId="33" borderId="36" xfId="0" applyNumberFormat="1" applyFont="1" applyFill="1" applyBorder="1" applyAlignment="1">
      <alignment horizontal="right"/>
    </xf>
    <xf numFmtId="10" fontId="3" fillId="33" borderId="38" xfId="0" applyNumberFormat="1" applyFont="1" applyFill="1" applyBorder="1" applyAlignment="1">
      <alignment horizontal="right"/>
    </xf>
    <xf numFmtId="169" fontId="56" fillId="0" borderId="36" xfId="0" applyNumberFormat="1" applyFont="1" applyBorder="1" applyAlignment="1">
      <alignment horizontal="right"/>
    </xf>
    <xf numFmtId="169" fontId="56" fillId="0" borderId="40" xfId="0" applyNumberFormat="1" applyFont="1" applyBorder="1" applyAlignment="1">
      <alignment horizontal="right"/>
    </xf>
    <xf numFmtId="0" fontId="3" fillId="0" borderId="0" xfId="103" applyFont="1" applyFill="1" applyAlignment="1">
      <alignment vertical="top" wrapText="1"/>
      <protection/>
    </xf>
    <xf numFmtId="0" fontId="53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2" fillId="0" borderId="6" xfId="0" applyFont="1" applyBorder="1" applyAlignment="1">
      <alignment horizontal="center" vertical="top" wrapText="1"/>
    </xf>
    <xf numFmtId="0" fontId="52" fillId="0" borderId="7" xfId="0" applyFont="1" applyBorder="1" applyAlignment="1">
      <alignment horizontal="center" vertical="top" wrapText="1"/>
    </xf>
    <xf numFmtId="0" fontId="52" fillId="0" borderId="4" xfId="0" applyFont="1" applyBorder="1" applyAlignment="1">
      <alignment horizontal="center" vertical="top" wrapText="1"/>
    </xf>
    <xf numFmtId="0" fontId="52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0" fontId="52" fillId="0" borderId="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left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3" fillId="0" borderId="0" xfId="104" applyFont="1" applyFill="1" applyAlignment="1">
      <alignment horizontal="left" vertical="top" wrapText="1"/>
      <protection/>
    </xf>
    <xf numFmtId="0" fontId="53" fillId="0" borderId="0" xfId="0" applyFont="1" applyAlignment="1">
      <alignment vertical="top"/>
    </xf>
    <xf numFmtId="0" fontId="2" fillId="33" borderId="0" xfId="0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3" fillId="0" borderId="0" xfId="103" applyFont="1" applyFill="1" applyAlignment="1">
      <alignment horizontal="left" vertical="top" wrapText="1"/>
      <protection/>
    </xf>
    <xf numFmtId="0" fontId="53" fillId="34" borderId="0" xfId="0" applyFont="1" applyFill="1" applyAlignment="1">
      <alignment horizontal="left" vertical="top" wrapText="1"/>
    </xf>
    <xf numFmtId="0" fontId="56" fillId="34" borderId="0" xfId="0" applyFont="1" applyFill="1" applyAlignment="1">
      <alignment horizont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53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6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5" xfId="34"/>
    <cellStyle name="xl106" xfId="35"/>
    <cellStyle name="xl111" xfId="36"/>
    <cellStyle name="xl112" xfId="37"/>
    <cellStyle name="xl116" xfId="38"/>
    <cellStyle name="xl117" xfId="39"/>
    <cellStyle name="xl119" xfId="40"/>
    <cellStyle name="xl120" xfId="41"/>
    <cellStyle name="xl124" xfId="42"/>
    <cellStyle name="xl125" xfId="43"/>
    <cellStyle name="xl127" xfId="44"/>
    <cellStyle name="xl128" xfId="45"/>
    <cellStyle name="xl129" xfId="46"/>
    <cellStyle name="xl130" xfId="47"/>
    <cellStyle name="xl28" xfId="48"/>
    <cellStyle name="xl29" xfId="49"/>
    <cellStyle name="xl30" xfId="50"/>
    <cellStyle name="xl31" xfId="51"/>
    <cellStyle name="xl32" xfId="52"/>
    <cellStyle name="xl38" xfId="53"/>
    <cellStyle name="xl39" xfId="54"/>
    <cellStyle name="xl40" xfId="55"/>
    <cellStyle name="xl41" xfId="56"/>
    <cellStyle name="xl43" xfId="57"/>
    <cellStyle name="xl44" xfId="58"/>
    <cellStyle name="xl45" xfId="59"/>
    <cellStyle name="xl48" xfId="60"/>
    <cellStyle name="xl49" xfId="61"/>
    <cellStyle name="xl50" xfId="62"/>
    <cellStyle name="xl51" xfId="63"/>
    <cellStyle name="xl52" xfId="64"/>
    <cellStyle name="xl73" xfId="65"/>
    <cellStyle name="xl75" xfId="66"/>
    <cellStyle name="xl76" xfId="67"/>
    <cellStyle name="xl77" xfId="68"/>
    <cellStyle name="xl78" xfId="69"/>
    <cellStyle name="xl79" xfId="70"/>
    <cellStyle name="xl81" xfId="71"/>
    <cellStyle name="xl82" xfId="72"/>
    <cellStyle name="xl83" xfId="73"/>
    <cellStyle name="xl84" xfId="74"/>
    <cellStyle name="xl85" xfId="75"/>
    <cellStyle name="xl86" xfId="76"/>
    <cellStyle name="xl87" xfId="77"/>
    <cellStyle name="xl88" xfId="78"/>
    <cellStyle name="xl89" xfId="79"/>
    <cellStyle name="xl91" xfId="80"/>
    <cellStyle name="xl92" xfId="81"/>
    <cellStyle name="xl93" xfId="82"/>
    <cellStyle name="xl94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2 3" xfId="104"/>
    <cellStyle name="Обычный 4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showGridLines="0" tabSelected="1" zoomScalePageLayoutView="0" workbookViewId="0" topLeftCell="A1">
      <selection activeCell="A2" sqref="A2:E2"/>
    </sheetView>
  </sheetViews>
  <sheetFormatPr defaultColWidth="9.140625" defaultRowHeight="15"/>
  <cols>
    <col min="1" max="1" width="50.7109375" style="16" customWidth="1"/>
    <col min="2" max="2" width="19.28125" style="16" customWidth="1"/>
    <col min="3" max="4" width="13.7109375" style="16" customWidth="1"/>
    <col min="5" max="5" width="10.7109375" style="16" customWidth="1"/>
    <col min="6" max="7" width="20.7109375" style="0" customWidth="1"/>
  </cols>
  <sheetData>
    <row r="1" spans="1:7" ht="78" customHeight="1">
      <c r="A1" s="12"/>
      <c r="B1" s="5"/>
      <c r="C1" s="194" t="s">
        <v>1186</v>
      </c>
      <c r="D1" s="195"/>
      <c r="E1" s="195"/>
      <c r="F1" s="1"/>
      <c r="G1" s="1"/>
    </row>
    <row r="2" spans="1:7" ht="20.25" customHeight="1">
      <c r="A2" s="196" t="s">
        <v>268</v>
      </c>
      <c r="B2" s="196"/>
      <c r="C2" s="196"/>
      <c r="D2" s="197"/>
      <c r="E2" s="197"/>
      <c r="F2" s="1"/>
      <c r="G2" s="1"/>
    </row>
    <row r="3" spans="1:7" ht="15" thickBot="1">
      <c r="A3" s="6"/>
      <c r="B3" s="6"/>
      <c r="C3" s="7" t="s">
        <v>266</v>
      </c>
      <c r="D3" s="11"/>
      <c r="E3" s="13"/>
      <c r="F3" s="1"/>
      <c r="G3" s="1"/>
    </row>
    <row r="4" spans="1:7" ht="39">
      <c r="A4" s="8" t="s">
        <v>1</v>
      </c>
      <c r="B4" s="9" t="s">
        <v>2</v>
      </c>
      <c r="C4" s="9" t="s">
        <v>248</v>
      </c>
      <c r="D4" s="9" t="s">
        <v>3</v>
      </c>
      <c r="E4" s="10" t="s">
        <v>267</v>
      </c>
      <c r="F4" s="2"/>
      <c r="G4" s="2"/>
    </row>
    <row r="5" spans="1:7" ht="25.5">
      <c r="A5" s="17" t="s">
        <v>4</v>
      </c>
      <c r="B5" s="14" t="s">
        <v>5</v>
      </c>
      <c r="C5" s="15">
        <v>776220874.92</v>
      </c>
      <c r="D5" s="15">
        <v>771112083.33</v>
      </c>
      <c r="E5" s="18">
        <f>D5/C5</f>
        <v>0.9934183790270695</v>
      </c>
      <c r="F5" s="3"/>
      <c r="G5" s="3"/>
    </row>
    <row r="6" spans="1:7" ht="39">
      <c r="A6" s="19" t="s">
        <v>6</v>
      </c>
      <c r="B6" s="14" t="s">
        <v>7</v>
      </c>
      <c r="C6" s="15">
        <v>12000</v>
      </c>
      <c r="D6" s="15">
        <v>15500</v>
      </c>
      <c r="E6" s="18">
        <f>D6/C6</f>
        <v>1.2916666666666667</v>
      </c>
      <c r="F6" s="4"/>
      <c r="G6" s="4"/>
    </row>
    <row r="7" spans="1:7" ht="39">
      <c r="A7" s="19" t="s">
        <v>8</v>
      </c>
      <c r="B7" s="14" t="s">
        <v>9</v>
      </c>
      <c r="C7" s="15">
        <v>103200</v>
      </c>
      <c r="D7" s="15">
        <v>0</v>
      </c>
      <c r="E7" s="18">
        <f>D7/C7</f>
        <v>0</v>
      </c>
      <c r="F7" s="4"/>
      <c r="G7" s="4"/>
    </row>
    <row r="8" spans="1:7" ht="25.5">
      <c r="A8" s="19" t="s">
        <v>10</v>
      </c>
      <c r="B8" s="14" t="s">
        <v>11</v>
      </c>
      <c r="C8" s="15">
        <v>0</v>
      </c>
      <c r="D8" s="15">
        <v>102872.1</v>
      </c>
      <c r="E8" s="18"/>
      <c r="F8" s="4"/>
      <c r="G8" s="4"/>
    </row>
    <row r="9" spans="1:7" ht="25.5">
      <c r="A9" s="19" t="s">
        <v>12</v>
      </c>
      <c r="B9" s="14" t="s">
        <v>13</v>
      </c>
      <c r="C9" s="15">
        <v>15000</v>
      </c>
      <c r="D9" s="15">
        <v>0</v>
      </c>
      <c r="E9" s="18">
        <f>D9/C9</f>
        <v>0</v>
      </c>
      <c r="F9" s="4"/>
      <c r="G9" s="4"/>
    </row>
    <row r="10" spans="1:7" ht="25.5">
      <c r="A10" s="19" t="s">
        <v>12</v>
      </c>
      <c r="B10" s="14" t="s">
        <v>14</v>
      </c>
      <c r="C10" s="15">
        <v>0</v>
      </c>
      <c r="D10" s="15">
        <v>14410.78</v>
      </c>
      <c r="E10" s="18"/>
      <c r="F10" s="4"/>
      <c r="G10" s="4"/>
    </row>
    <row r="11" spans="1:7" ht="14.25">
      <c r="A11" s="19" t="s">
        <v>15</v>
      </c>
      <c r="B11" s="14" t="s">
        <v>16</v>
      </c>
      <c r="C11" s="15">
        <v>38000</v>
      </c>
      <c r="D11" s="15">
        <v>0</v>
      </c>
      <c r="E11" s="18">
        <f>D11/C11</f>
        <v>0</v>
      </c>
      <c r="F11" s="4"/>
      <c r="G11" s="4"/>
    </row>
    <row r="12" spans="1:7" ht="14.25">
      <c r="A12" s="19" t="s">
        <v>17</v>
      </c>
      <c r="B12" s="14" t="s">
        <v>18</v>
      </c>
      <c r="C12" s="15">
        <v>0</v>
      </c>
      <c r="D12" s="15">
        <v>38214.68</v>
      </c>
      <c r="E12" s="18"/>
      <c r="F12" s="4"/>
      <c r="G12" s="4"/>
    </row>
    <row r="13" spans="1:7" ht="14.25">
      <c r="A13" s="19" t="s">
        <v>19</v>
      </c>
      <c r="B13" s="14" t="s">
        <v>20</v>
      </c>
      <c r="C13" s="15">
        <v>391500</v>
      </c>
      <c r="D13" s="15">
        <v>0</v>
      </c>
      <c r="E13" s="18">
        <f>D13/C13</f>
        <v>0</v>
      </c>
      <c r="F13" s="4"/>
      <c r="G13" s="4"/>
    </row>
    <row r="14" spans="1:7" ht="14.25">
      <c r="A14" s="19" t="s">
        <v>19</v>
      </c>
      <c r="B14" s="14" t="s">
        <v>21</v>
      </c>
      <c r="C14" s="15">
        <v>0</v>
      </c>
      <c r="D14" s="15">
        <v>391759.39</v>
      </c>
      <c r="E14" s="18"/>
      <c r="F14" s="4"/>
      <c r="G14" s="4"/>
    </row>
    <row r="15" spans="1:7" ht="64.5">
      <c r="A15" s="19" t="s">
        <v>22</v>
      </c>
      <c r="B15" s="14" t="s">
        <v>23</v>
      </c>
      <c r="C15" s="15">
        <v>350</v>
      </c>
      <c r="D15" s="15">
        <v>0</v>
      </c>
      <c r="E15" s="18">
        <f>D15/C15</f>
        <v>0</v>
      </c>
      <c r="F15" s="4"/>
      <c r="G15" s="4"/>
    </row>
    <row r="16" spans="1:7" ht="64.5">
      <c r="A16" s="19" t="s">
        <v>24</v>
      </c>
      <c r="B16" s="14" t="s">
        <v>25</v>
      </c>
      <c r="C16" s="15">
        <v>0</v>
      </c>
      <c r="D16" s="15">
        <v>350</v>
      </c>
      <c r="E16" s="18"/>
      <c r="F16" s="4"/>
      <c r="G16" s="4"/>
    </row>
    <row r="17" spans="1:7" ht="64.5">
      <c r="A17" s="19" t="s">
        <v>26</v>
      </c>
      <c r="B17" s="14" t="s">
        <v>27</v>
      </c>
      <c r="C17" s="15">
        <v>2729588.43</v>
      </c>
      <c r="D17" s="15">
        <v>2679657.39</v>
      </c>
      <c r="E17" s="18">
        <f>D17/C17</f>
        <v>0.9817074840106939</v>
      </c>
      <c r="F17" s="4"/>
      <c r="G17" s="4"/>
    </row>
    <row r="18" spans="1:7" ht="78">
      <c r="A18" s="19" t="s">
        <v>28</v>
      </c>
      <c r="B18" s="14" t="s">
        <v>29</v>
      </c>
      <c r="C18" s="15">
        <v>62054.17</v>
      </c>
      <c r="D18" s="15">
        <v>72593.73</v>
      </c>
      <c r="E18" s="18">
        <f>D18/C18</f>
        <v>1.16984450843513</v>
      </c>
      <c r="F18" s="4"/>
      <c r="G18" s="4"/>
    </row>
    <row r="19" spans="1:7" ht="64.5">
      <c r="A19" s="19" t="s">
        <v>30</v>
      </c>
      <c r="B19" s="14" t="s">
        <v>31</v>
      </c>
      <c r="C19" s="15">
        <v>5425438.16</v>
      </c>
      <c r="D19" s="15">
        <v>5279248.13</v>
      </c>
      <c r="E19" s="18">
        <f>D19/C19</f>
        <v>0.9730547053180308</v>
      </c>
      <c r="F19" s="4"/>
      <c r="G19" s="4"/>
    </row>
    <row r="20" spans="1:7" ht="64.5">
      <c r="A20" s="19" t="s">
        <v>32</v>
      </c>
      <c r="B20" s="14" t="s">
        <v>33</v>
      </c>
      <c r="C20" s="15">
        <v>-469494.14</v>
      </c>
      <c r="D20" s="15">
        <v>-344649.45</v>
      </c>
      <c r="E20" s="18">
        <f>D20/C20</f>
        <v>0.7340867981866611</v>
      </c>
      <c r="F20" s="4"/>
      <c r="G20" s="4"/>
    </row>
    <row r="21" spans="1:7" ht="39">
      <c r="A21" s="19" t="s">
        <v>34</v>
      </c>
      <c r="B21" s="14" t="s">
        <v>35</v>
      </c>
      <c r="C21" s="15">
        <v>15000</v>
      </c>
      <c r="D21" s="15">
        <v>0</v>
      </c>
      <c r="E21" s="18">
        <f>D21/C21</f>
        <v>0</v>
      </c>
      <c r="F21" s="4"/>
      <c r="G21" s="4"/>
    </row>
    <row r="22" spans="1:7" ht="39">
      <c r="A22" s="19" t="s">
        <v>34</v>
      </c>
      <c r="B22" s="14" t="s">
        <v>36</v>
      </c>
      <c r="C22" s="15">
        <v>0</v>
      </c>
      <c r="D22" s="15">
        <v>14800</v>
      </c>
      <c r="E22" s="18"/>
      <c r="F22" s="4"/>
      <c r="G22" s="4"/>
    </row>
    <row r="23" spans="1:7" ht="51.75">
      <c r="A23" s="19" t="s">
        <v>37</v>
      </c>
      <c r="B23" s="14" t="s">
        <v>38</v>
      </c>
      <c r="C23" s="15">
        <v>3000</v>
      </c>
      <c r="D23" s="15">
        <v>0</v>
      </c>
      <c r="E23" s="18">
        <f>D23/C23</f>
        <v>0</v>
      </c>
      <c r="F23" s="4"/>
      <c r="G23" s="4"/>
    </row>
    <row r="24" spans="1:7" ht="51.75">
      <c r="A24" s="19" t="s">
        <v>37</v>
      </c>
      <c r="B24" s="14" t="s">
        <v>39</v>
      </c>
      <c r="C24" s="15">
        <v>0</v>
      </c>
      <c r="D24" s="15">
        <v>3000</v>
      </c>
      <c r="E24" s="18"/>
      <c r="F24" s="4"/>
      <c r="G24" s="4"/>
    </row>
    <row r="25" spans="1:7" ht="25.5">
      <c r="A25" s="19" t="s">
        <v>40</v>
      </c>
      <c r="B25" s="14" t="s">
        <v>41</v>
      </c>
      <c r="C25" s="15">
        <v>31000</v>
      </c>
      <c r="D25" s="15">
        <v>0</v>
      </c>
      <c r="E25" s="18">
        <f>D25/C25</f>
        <v>0</v>
      </c>
      <c r="F25" s="4"/>
      <c r="G25" s="4"/>
    </row>
    <row r="26" spans="1:7" ht="25.5">
      <c r="A26" s="19" t="s">
        <v>40</v>
      </c>
      <c r="B26" s="14" t="s">
        <v>42</v>
      </c>
      <c r="C26" s="15">
        <v>0</v>
      </c>
      <c r="D26" s="15">
        <v>31000</v>
      </c>
      <c r="E26" s="18"/>
      <c r="F26" s="4"/>
      <c r="G26" s="4"/>
    </row>
    <row r="27" spans="1:7" ht="51.75">
      <c r="A27" s="19" t="s">
        <v>43</v>
      </c>
      <c r="B27" s="14" t="s">
        <v>44</v>
      </c>
      <c r="C27" s="15">
        <v>240000</v>
      </c>
      <c r="D27" s="15">
        <v>0</v>
      </c>
      <c r="E27" s="18">
        <f>D27/C27</f>
        <v>0</v>
      </c>
      <c r="F27" s="4"/>
      <c r="G27" s="4"/>
    </row>
    <row r="28" spans="1:7" ht="51.75">
      <c r="A28" s="19" t="s">
        <v>43</v>
      </c>
      <c r="B28" s="14" t="s">
        <v>45</v>
      </c>
      <c r="C28" s="15">
        <v>0</v>
      </c>
      <c r="D28" s="15">
        <v>237400</v>
      </c>
      <c r="E28" s="18"/>
      <c r="F28" s="4"/>
      <c r="G28" s="4"/>
    </row>
    <row r="29" spans="1:7" ht="39">
      <c r="A29" s="19" t="s">
        <v>34</v>
      </c>
      <c r="B29" s="14" t="s">
        <v>46</v>
      </c>
      <c r="C29" s="15">
        <v>62500</v>
      </c>
      <c r="D29" s="15">
        <v>0</v>
      </c>
      <c r="E29" s="18">
        <f>D29/C29</f>
        <v>0</v>
      </c>
      <c r="F29" s="4"/>
      <c r="G29" s="4"/>
    </row>
    <row r="30" spans="1:7" ht="39">
      <c r="A30" s="19" t="s">
        <v>34</v>
      </c>
      <c r="B30" s="14" t="s">
        <v>47</v>
      </c>
      <c r="C30" s="15">
        <v>0</v>
      </c>
      <c r="D30" s="15">
        <v>68000</v>
      </c>
      <c r="E30" s="18"/>
      <c r="F30" s="4"/>
      <c r="G30" s="4"/>
    </row>
    <row r="31" spans="1:7" ht="64.5">
      <c r="A31" s="19" t="s">
        <v>48</v>
      </c>
      <c r="B31" s="14" t="s">
        <v>49</v>
      </c>
      <c r="C31" s="15">
        <v>16000</v>
      </c>
      <c r="D31" s="15">
        <v>0</v>
      </c>
      <c r="E31" s="18">
        <f>D31/C31</f>
        <v>0</v>
      </c>
      <c r="F31" s="4"/>
      <c r="G31" s="4"/>
    </row>
    <row r="32" spans="1:7" ht="64.5">
      <c r="A32" s="19" t="s">
        <v>48</v>
      </c>
      <c r="B32" s="14" t="s">
        <v>50</v>
      </c>
      <c r="C32" s="15">
        <v>0</v>
      </c>
      <c r="D32" s="15">
        <v>14000</v>
      </c>
      <c r="E32" s="18"/>
      <c r="F32" s="4"/>
      <c r="G32" s="4"/>
    </row>
    <row r="33" spans="1:7" ht="39">
      <c r="A33" s="19" t="s">
        <v>34</v>
      </c>
      <c r="B33" s="14" t="s">
        <v>51</v>
      </c>
      <c r="C33" s="15">
        <v>7000</v>
      </c>
      <c r="D33" s="15">
        <v>0</v>
      </c>
      <c r="E33" s="18">
        <f>D33/C33</f>
        <v>0</v>
      </c>
      <c r="F33" s="4"/>
      <c r="G33" s="4"/>
    </row>
    <row r="34" spans="1:7" ht="39">
      <c r="A34" s="19" t="s">
        <v>34</v>
      </c>
      <c r="B34" s="14" t="s">
        <v>52</v>
      </c>
      <c r="C34" s="15">
        <v>0</v>
      </c>
      <c r="D34" s="15">
        <v>7100</v>
      </c>
      <c r="E34" s="18"/>
      <c r="F34" s="4"/>
      <c r="G34" s="4"/>
    </row>
    <row r="35" spans="1:7" ht="64.5">
      <c r="A35" s="19" t="s">
        <v>53</v>
      </c>
      <c r="B35" s="14" t="s">
        <v>54</v>
      </c>
      <c r="C35" s="15">
        <v>99980001.85</v>
      </c>
      <c r="D35" s="15">
        <v>0</v>
      </c>
      <c r="E35" s="18">
        <f>D35/C35</f>
        <v>0</v>
      </c>
      <c r="F35" s="4"/>
      <c r="G35" s="4"/>
    </row>
    <row r="36" spans="1:7" ht="64.5">
      <c r="A36" s="19" t="s">
        <v>55</v>
      </c>
      <c r="B36" s="14" t="s">
        <v>56</v>
      </c>
      <c r="C36" s="15">
        <v>0</v>
      </c>
      <c r="D36" s="15">
        <v>100815461.85</v>
      </c>
      <c r="E36" s="18"/>
      <c r="F36" s="4"/>
      <c r="G36" s="4"/>
    </row>
    <row r="37" spans="1:7" ht="64.5">
      <c r="A37" s="19" t="s">
        <v>57</v>
      </c>
      <c r="B37" s="14" t="s">
        <v>58</v>
      </c>
      <c r="C37" s="15">
        <v>0</v>
      </c>
      <c r="D37" s="15">
        <v>158101.94</v>
      </c>
      <c r="E37" s="18"/>
      <c r="F37" s="4"/>
      <c r="G37" s="4"/>
    </row>
    <row r="38" spans="1:7" ht="64.5">
      <c r="A38" s="19" t="s">
        <v>53</v>
      </c>
      <c r="B38" s="14" t="s">
        <v>59</v>
      </c>
      <c r="C38" s="15">
        <v>0</v>
      </c>
      <c r="D38" s="15">
        <v>45834.59</v>
      </c>
      <c r="E38" s="18"/>
      <c r="F38" s="4"/>
      <c r="G38" s="4"/>
    </row>
    <row r="39" spans="1:7" ht="64.5">
      <c r="A39" s="19" t="s">
        <v>53</v>
      </c>
      <c r="B39" s="14" t="s">
        <v>60</v>
      </c>
      <c r="C39" s="15">
        <v>0</v>
      </c>
      <c r="D39" s="15">
        <v>-2692</v>
      </c>
      <c r="E39" s="18"/>
      <c r="F39" s="4"/>
      <c r="G39" s="4"/>
    </row>
    <row r="40" spans="1:7" ht="103.5">
      <c r="A40" s="19" t="s">
        <v>61</v>
      </c>
      <c r="B40" s="14" t="s">
        <v>62</v>
      </c>
      <c r="C40" s="15">
        <v>730000</v>
      </c>
      <c r="D40" s="15">
        <v>0</v>
      </c>
      <c r="E40" s="18">
        <f>D40/C40</f>
        <v>0</v>
      </c>
      <c r="F40" s="4"/>
      <c r="G40" s="4"/>
    </row>
    <row r="41" spans="1:7" ht="103.5">
      <c r="A41" s="19" t="s">
        <v>61</v>
      </c>
      <c r="B41" s="14" t="s">
        <v>63</v>
      </c>
      <c r="C41" s="15">
        <v>0</v>
      </c>
      <c r="D41" s="15">
        <v>760869.64</v>
      </c>
      <c r="E41" s="18"/>
      <c r="F41" s="4"/>
      <c r="G41" s="4"/>
    </row>
    <row r="42" spans="1:7" ht="51.75">
      <c r="A42" s="19" t="s">
        <v>64</v>
      </c>
      <c r="B42" s="14" t="s">
        <v>65</v>
      </c>
      <c r="C42" s="15">
        <v>0</v>
      </c>
      <c r="D42" s="15">
        <v>10673.79</v>
      </c>
      <c r="E42" s="18"/>
      <c r="F42" s="4"/>
      <c r="G42" s="4"/>
    </row>
    <row r="43" spans="1:7" ht="117">
      <c r="A43" s="19" t="s">
        <v>66</v>
      </c>
      <c r="B43" s="14" t="s">
        <v>67</v>
      </c>
      <c r="C43" s="15">
        <v>0</v>
      </c>
      <c r="D43" s="15">
        <v>1966.01</v>
      </c>
      <c r="E43" s="18"/>
      <c r="F43" s="4"/>
      <c r="G43" s="4"/>
    </row>
    <row r="44" spans="1:7" ht="103.5">
      <c r="A44" s="19" t="s">
        <v>68</v>
      </c>
      <c r="B44" s="14" t="s">
        <v>69</v>
      </c>
      <c r="C44" s="15">
        <v>0</v>
      </c>
      <c r="D44" s="15">
        <v>-0.01</v>
      </c>
      <c r="E44" s="18"/>
      <c r="F44" s="4"/>
      <c r="G44" s="4"/>
    </row>
    <row r="45" spans="1:7" ht="39">
      <c r="A45" s="19" t="s">
        <v>70</v>
      </c>
      <c r="B45" s="14" t="s">
        <v>71</v>
      </c>
      <c r="C45" s="15">
        <v>615000</v>
      </c>
      <c r="D45" s="15">
        <v>0</v>
      </c>
      <c r="E45" s="18">
        <f>D45/C45</f>
        <v>0</v>
      </c>
      <c r="F45" s="4"/>
      <c r="G45" s="4"/>
    </row>
    <row r="46" spans="1:7" ht="39">
      <c r="A46" s="19" t="s">
        <v>70</v>
      </c>
      <c r="B46" s="14" t="s">
        <v>72</v>
      </c>
      <c r="C46" s="15">
        <v>0</v>
      </c>
      <c r="D46" s="15">
        <v>583551.61</v>
      </c>
      <c r="E46" s="18"/>
      <c r="F46" s="4"/>
      <c r="G46" s="4"/>
    </row>
    <row r="47" spans="1:7" ht="39">
      <c r="A47" s="19" t="s">
        <v>70</v>
      </c>
      <c r="B47" s="14" t="s">
        <v>73</v>
      </c>
      <c r="C47" s="15">
        <v>0</v>
      </c>
      <c r="D47" s="15">
        <v>9320.65</v>
      </c>
      <c r="E47" s="18"/>
      <c r="F47" s="4"/>
      <c r="G47" s="4"/>
    </row>
    <row r="48" spans="1:7" ht="39">
      <c r="A48" s="19" t="s">
        <v>70</v>
      </c>
      <c r="B48" s="14" t="s">
        <v>74</v>
      </c>
      <c r="C48" s="15">
        <v>0</v>
      </c>
      <c r="D48" s="15">
        <v>19174.16</v>
      </c>
      <c r="E48" s="18"/>
      <c r="F48" s="4"/>
      <c r="G48" s="4"/>
    </row>
    <row r="49" spans="1:7" ht="78">
      <c r="A49" s="19" t="s">
        <v>75</v>
      </c>
      <c r="B49" s="14" t="s">
        <v>76</v>
      </c>
      <c r="C49" s="15">
        <v>980000</v>
      </c>
      <c r="D49" s="15">
        <v>0</v>
      </c>
      <c r="E49" s="18">
        <f>D49/C49</f>
        <v>0</v>
      </c>
      <c r="F49" s="4"/>
      <c r="G49" s="4"/>
    </row>
    <row r="50" spans="1:7" ht="90.75">
      <c r="A50" s="19" t="s">
        <v>77</v>
      </c>
      <c r="B50" s="14" t="s">
        <v>78</v>
      </c>
      <c r="C50" s="15">
        <v>0</v>
      </c>
      <c r="D50" s="15">
        <v>1055674.74</v>
      </c>
      <c r="E50" s="18"/>
      <c r="F50" s="4"/>
      <c r="G50" s="4"/>
    </row>
    <row r="51" spans="1:7" ht="25.5">
      <c r="A51" s="19" t="s">
        <v>79</v>
      </c>
      <c r="B51" s="14" t="s">
        <v>80</v>
      </c>
      <c r="C51" s="15">
        <v>29972000</v>
      </c>
      <c r="D51" s="15">
        <v>0</v>
      </c>
      <c r="E51" s="18">
        <f>D51/C51</f>
        <v>0</v>
      </c>
      <c r="F51" s="4"/>
      <c r="G51" s="4"/>
    </row>
    <row r="52" spans="1:7" ht="25.5">
      <c r="A52" s="19" t="s">
        <v>79</v>
      </c>
      <c r="B52" s="14" t="s">
        <v>81</v>
      </c>
      <c r="C52" s="15">
        <v>0</v>
      </c>
      <c r="D52" s="15">
        <v>29552677.21</v>
      </c>
      <c r="E52" s="18"/>
      <c r="F52" s="4"/>
      <c r="G52" s="4"/>
    </row>
    <row r="53" spans="1:7" ht="25.5">
      <c r="A53" s="19" t="s">
        <v>79</v>
      </c>
      <c r="B53" s="14" t="s">
        <v>82</v>
      </c>
      <c r="C53" s="15">
        <v>0</v>
      </c>
      <c r="D53" s="15">
        <v>81483.82</v>
      </c>
      <c r="E53" s="18"/>
      <c r="F53" s="4"/>
      <c r="G53" s="4"/>
    </row>
    <row r="54" spans="1:7" ht="25.5">
      <c r="A54" s="19" t="s">
        <v>79</v>
      </c>
      <c r="B54" s="14" t="s">
        <v>83</v>
      </c>
      <c r="C54" s="15">
        <v>0</v>
      </c>
      <c r="D54" s="15">
        <v>93261.26</v>
      </c>
      <c r="E54" s="18"/>
      <c r="F54" s="4"/>
      <c r="G54" s="4"/>
    </row>
    <row r="55" spans="1:7" ht="25.5">
      <c r="A55" s="19" t="s">
        <v>79</v>
      </c>
      <c r="B55" s="14" t="s">
        <v>84</v>
      </c>
      <c r="C55" s="15">
        <v>0</v>
      </c>
      <c r="D55" s="15">
        <v>354.01</v>
      </c>
      <c r="E55" s="18"/>
      <c r="F55" s="4"/>
      <c r="G55" s="4"/>
    </row>
    <row r="56" spans="1:7" ht="39">
      <c r="A56" s="19" t="s">
        <v>85</v>
      </c>
      <c r="B56" s="14" t="s">
        <v>86</v>
      </c>
      <c r="C56" s="15">
        <v>28000</v>
      </c>
      <c r="D56" s="15">
        <v>0</v>
      </c>
      <c r="E56" s="18">
        <f>D56/C56</f>
        <v>0</v>
      </c>
      <c r="F56" s="4"/>
      <c r="G56" s="4"/>
    </row>
    <row r="57" spans="1:7" ht="39">
      <c r="A57" s="19" t="s">
        <v>87</v>
      </c>
      <c r="B57" s="14" t="s">
        <v>88</v>
      </c>
      <c r="C57" s="15">
        <v>0</v>
      </c>
      <c r="D57" s="15">
        <v>-5661.07</v>
      </c>
      <c r="E57" s="18"/>
      <c r="F57" s="4"/>
      <c r="G57" s="4"/>
    </row>
    <row r="58" spans="1:7" ht="39">
      <c r="A58" s="19" t="s">
        <v>85</v>
      </c>
      <c r="B58" s="14" t="s">
        <v>89</v>
      </c>
      <c r="C58" s="15">
        <v>0</v>
      </c>
      <c r="D58" s="15">
        <v>7409.52</v>
      </c>
      <c r="E58" s="18"/>
      <c r="F58" s="4"/>
      <c r="G58" s="4"/>
    </row>
    <row r="59" spans="1:7" ht="39">
      <c r="A59" s="19" t="s">
        <v>85</v>
      </c>
      <c r="B59" s="14" t="s">
        <v>90</v>
      </c>
      <c r="C59" s="15">
        <v>0</v>
      </c>
      <c r="D59" s="15">
        <v>-664.14</v>
      </c>
      <c r="E59" s="18"/>
      <c r="F59" s="4"/>
      <c r="G59" s="4"/>
    </row>
    <row r="60" spans="1:7" ht="39">
      <c r="A60" s="19" t="s">
        <v>85</v>
      </c>
      <c r="B60" s="14" t="s">
        <v>91</v>
      </c>
      <c r="C60" s="15">
        <v>0</v>
      </c>
      <c r="D60" s="15">
        <v>0.05</v>
      </c>
      <c r="E60" s="18"/>
      <c r="F60" s="4"/>
      <c r="G60" s="4"/>
    </row>
    <row r="61" spans="1:7" ht="39">
      <c r="A61" s="19" t="s">
        <v>92</v>
      </c>
      <c r="B61" s="14" t="s">
        <v>93</v>
      </c>
      <c r="C61" s="15">
        <v>230000</v>
      </c>
      <c r="D61" s="15">
        <v>0</v>
      </c>
      <c r="E61" s="18">
        <f>D61/C61</f>
        <v>0</v>
      </c>
      <c r="F61" s="4"/>
      <c r="G61" s="4"/>
    </row>
    <row r="62" spans="1:7" ht="39">
      <c r="A62" s="19" t="s">
        <v>94</v>
      </c>
      <c r="B62" s="14" t="s">
        <v>95</v>
      </c>
      <c r="C62" s="15">
        <v>0</v>
      </c>
      <c r="D62" s="15">
        <v>257168.56</v>
      </c>
      <c r="E62" s="18"/>
      <c r="F62" s="4"/>
      <c r="G62" s="4"/>
    </row>
    <row r="63" spans="1:7" ht="39">
      <c r="A63" s="19" t="s">
        <v>92</v>
      </c>
      <c r="B63" s="14" t="s">
        <v>96</v>
      </c>
      <c r="C63" s="15">
        <v>0</v>
      </c>
      <c r="D63" s="15">
        <v>260.27</v>
      </c>
      <c r="E63" s="18"/>
      <c r="F63" s="4"/>
      <c r="G63" s="4"/>
    </row>
    <row r="64" spans="1:7" ht="39">
      <c r="A64" s="19" t="s">
        <v>97</v>
      </c>
      <c r="B64" s="14" t="s">
        <v>98</v>
      </c>
      <c r="C64" s="15">
        <v>3500000</v>
      </c>
      <c r="D64" s="15">
        <v>0</v>
      </c>
      <c r="E64" s="18">
        <f>D64/C64</f>
        <v>0</v>
      </c>
      <c r="F64" s="4"/>
      <c r="G64" s="4"/>
    </row>
    <row r="65" spans="1:7" ht="39">
      <c r="A65" s="19" t="s">
        <v>97</v>
      </c>
      <c r="B65" s="14" t="s">
        <v>99</v>
      </c>
      <c r="C65" s="15">
        <v>0</v>
      </c>
      <c r="D65" s="15">
        <v>3563716.21</v>
      </c>
      <c r="E65" s="18"/>
      <c r="F65" s="4"/>
      <c r="G65" s="4"/>
    </row>
    <row r="66" spans="1:7" ht="39">
      <c r="A66" s="19" t="s">
        <v>97</v>
      </c>
      <c r="B66" s="14" t="s">
        <v>100</v>
      </c>
      <c r="C66" s="15">
        <v>0</v>
      </c>
      <c r="D66" s="15">
        <v>49243.05</v>
      </c>
      <c r="E66" s="18"/>
      <c r="F66" s="4"/>
      <c r="G66" s="4"/>
    </row>
    <row r="67" spans="1:7" ht="39">
      <c r="A67" s="19" t="s">
        <v>97</v>
      </c>
      <c r="B67" s="14" t="s">
        <v>101</v>
      </c>
      <c r="C67" s="15">
        <v>0</v>
      </c>
      <c r="D67" s="15">
        <v>102.59</v>
      </c>
      <c r="E67" s="18"/>
      <c r="F67" s="4"/>
      <c r="G67" s="4"/>
    </row>
    <row r="68" spans="1:7" ht="25.5">
      <c r="A68" s="19" t="s">
        <v>102</v>
      </c>
      <c r="B68" s="14" t="s">
        <v>103</v>
      </c>
      <c r="C68" s="15">
        <v>39198000</v>
      </c>
      <c r="D68" s="15">
        <v>0</v>
      </c>
      <c r="E68" s="18">
        <f>D68/C68</f>
        <v>0</v>
      </c>
      <c r="F68" s="4"/>
      <c r="G68" s="4"/>
    </row>
    <row r="69" spans="1:7" ht="25.5">
      <c r="A69" s="19" t="s">
        <v>102</v>
      </c>
      <c r="B69" s="14" t="s">
        <v>104</v>
      </c>
      <c r="C69" s="15">
        <v>0</v>
      </c>
      <c r="D69" s="15">
        <v>42298207.78</v>
      </c>
      <c r="E69" s="18"/>
      <c r="F69" s="4"/>
      <c r="G69" s="4"/>
    </row>
    <row r="70" spans="1:7" ht="25.5">
      <c r="A70" s="19" t="s">
        <v>102</v>
      </c>
      <c r="B70" s="14" t="s">
        <v>105</v>
      </c>
      <c r="C70" s="15">
        <v>0</v>
      </c>
      <c r="D70" s="15">
        <v>330975.47</v>
      </c>
      <c r="E70" s="18"/>
      <c r="F70" s="4"/>
      <c r="G70" s="4"/>
    </row>
    <row r="71" spans="1:7" ht="25.5">
      <c r="A71" s="19" t="s">
        <v>102</v>
      </c>
      <c r="B71" s="14" t="s">
        <v>106</v>
      </c>
      <c r="C71" s="15">
        <v>0</v>
      </c>
      <c r="D71" s="15">
        <v>8385.36</v>
      </c>
      <c r="E71" s="18"/>
      <c r="F71" s="4"/>
      <c r="G71" s="4"/>
    </row>
    <row r="72" spans="1:7" ht="25.5">
      <c r="A72" s="19" t="s">
        <v>107</v>
      </c>
      <c r="B72" s="14" t="s">
        <v>108</v>
      </c>
      <c r="C72" s="15">
        <v>7600000</v>
      </c>
      <c r="D72" s="15">
        <v>0</v>
      </c>
      <c r="E72" s="18">
        <f aca="true" t="shared" si="0" ref="E72:E133">D72/C72</f>
        <v>0</v>
      </c>
      <c r="F72" s="4"/>
      <c r="G72" s="4"/>
    </row>
    <row r="73" spans="1:7" ht="25.5">
      <c r="A73" s="19" t="s">
        <v>107</v>
      </c>
      <c r="B73" s="14" t="s">
        <v>109</v>
      </c>
      <c r="C73" s="15">
        <v>0</v>
      </c>
      <c r="D73" s="15">
        <v>8138016.46</v>
      </c>
      <c r="E73" s="18"/>
      <c r="F73" s="4"/>
      <c r="G73" s="4"/>
    </row>
    <row r="74" spans="1:7" ht="25.5">
      <c r="A74" s="19" t="s">
        <v>107</v>
      </c>
      <c r="B74" s="14" t="s">
        <v>110</v>
      </c>
      <c r="C74" s="15">
        <v>0</v>
      </c>
      <c r="D74" s="15">
        <v>110427.02</v>
      </c>
      <c r="E74" s="18"/>
      <c r="F74" s="4"/>
      <c r="G74" s="4"/>
    </row>
    <row r="75" spans="1:7" ht="25.5">
      <c r="A75" s="19" t="s">
        <v>107</v>
      </c>
      <c r="B75" s="14" t="s">
        <v>111</v>
      </c>
      <c r="C75" s="15">
        <v>0</v>
      </c>
      <c r="D75" s="15">
        <v>10811.62</v>
      </c>
      <c r="E75" s="18"/>
      <c r="F75" s="4"/>
      <c r="G75" s="4"/>
    </row>
    <row r="76" spans="1:7" ht="25.5">
      <c r="A76" s="19" t="s">
        <v>107</v>
      </c>
      <c r="B76" s="14" t="s">
        <v>112</v>
      </c>
      <c r="C76" s="15">
        <v>0</v>
      </c>
      <c r="D76" s="15">
        <v>424.59</v>
      </c>
      <c r="E76" s="18"/>
      <c r="F76" s="4"/>
      <c r="G76" s="4"/>
    </row>
    <row r="77" spans="1:7" ht="25.5">
      <c r="A77" s="19" t="s">
        <v>113</v>
      </c>
      <c r="B77" s="14" t="s">
        <v>114</v>
      </c>
      <c r="C77" s="15">
        <v>7000</v>
      </c>
      <c r="D77" s="15">
        <v>0</v>
      </c>
      <c r="E77" s="18">
        <v>0</v>
      </c>
      <c r="F77" s="4"/>
      <c r="G77" s="4"/>
    </row>
    <row r="78" spans="1:7" ht="25.5">
      <c r="A78" s="19" t="s">
        <v>113</v>
      </c>
      <c r="B78" s="14" t="s">
        <v>115</v>
      </c>
      <c r="C78" s="15">
        <v>0</v>
      </c>
      <c r="D78" s="15">
        <v>10.63</v>
      </c>
      <c r="E78" s="18"/>
      <c r="F78" s="4"/>
      <c r="G78" s="4"/>
    </row>
    <row r="79" spans="1:7" ht="25.5">
      <c r="A79" s="19" t="s">
        <v>113</v>
      </c>
      <c r="B79" s="14" t="s">
        <v>116</v>
      </c>
      <c r="C79" s="15">
        <v>0</v>
      </c>
      <c r="D79" s="15">
        <v>6950.56</v>
      </c>
      <c r="E79" s="18"/>
      <c r="F79" s="4"/>
      <c r="G79" s="4"/>
    </row>
    <row r="80" spans="1:7" ht="39">
      <c r="A80" s="19" t="s">
        <v>117</v>
      </c>
      <c r="B80" s="14" t="s">
        <v>118</v>
      </c>
      <c r="C80" s="15">
        <v>4978688.29</v>
      </c>
      <c r="D80" s="15">
        <v>0</v>
      </c>
      <c r="E80" s="18">
        <f t="shared" si="0"/>
        <v>0</v>
      </c>
      <c r="F80" s="4"/>
      <c r="G80" s="4"/>
    </row>
    <row r="81" spans="1:7" ht="64.5">
      <c r="A81" s="19" t="s">
        <v>119</v>
      </c>
      <c r="B81" s="14" t="s">
        <v>120</v>
      </c>
      <c r="C81" s="15">
        <v>0</v>
      </c>
      <c r="D81" s="15">
        <v>5029047.77</v>
      </c>
      <c r="E81" s="18"/>
      <c r="F81" s="4"/>
      <c r="G81" s="4"/>
    </row>
    <row r="82" spans="1:7" ht="39">
      <c r="A82" s="19" t="s">
        <v>121</v>
      </c>
      <c r="B82" s="14" t="s">
        <v>122</v>
      </c>
      <c r="C82" s="15">
        <v>100</v>
      </c>
      <c r="D82" s="15">
        <v>0</v>
      </c>
      <c r="E82" s="18">
        <f t="shared" si="0"/>
        <v>0</v>
      </c>
      <c r="F82" s="4"/>
      <c r="G82" s="4"/>
    </row>
    <row r="83" spans="1:7" ht="39">
      <c r="A83" s="19" t="s">
        <v>121</v>
      </c>
      <c r="B83" s="14" t="s">
        <v>123</v>
      </c>
      <c r="C83" s="15">
        <v>0</v>
      </c>
      <c r="D83" s="15">
        <v>13.9</v>
      </c>
      <c r="E83" s="18"/>
      <c r="F83" s="4"/>
      <c r="G83" s="4"/>
    </row>
    <row r="84" spans="1:7" ht="14.25">
      <c r="A84" s="19" t="s">
        <v>124</v>
      </c>
      <c r="B84" s="14" t="s">
        <v>125</v>
      </c>
      <c r="C84" s="15">
        <v>100</v>
      </c>
      <c r="D84" s="15">
        <v>0</v>
      </c>
      <c r="E84" s="18">
        <f t="shared" si="0"/>
        <v>0</v>
      </c>
      <c r="F84" s="4"/>
      <c r="G84" s="4"/>
    </row>
    <row r="85" spans="1:7" ht="14.25">
      <c r="A85" s="19" t="s">
        <v>124</v>
      </c>
      <c r="B85" s="14" t="s">
        <v>126</v>
      </c>
      <c r="C85" s="15">
        <v>0</v>
      </c>
      <c r="D85" s="15">
        <v>-105.02</v>
      </c>
      <c r="E85" s="18"/>
      <c r="F85" s="4"/>
      <c r="G85" s="4"/>
    </row>
    <row r="86" spans="1:7" ht="39">
      <c r="A86" s="19" t="s">
        <v>127</v>
      </c>
      <c r="B86" s="14" t="s">
        <v>128</v>
      </c>
      <c r="C86" s="15">
        <v>325.01</v>
      </c>
      <c r="D86" s="15">
        <v>0</v>
      </c>
      <c r="E86" s="18">
        <f t="shared" si="0"/>
        <v>0</v>
      </c>
      <c r="F86" s="4"/>
      <c r="G86" s="4"/>
    </row>
    <row r="87" spans="1:7" ht="39">
      <c r="A87" s="19" t="s">
        <v>127</v>
      </c>
      <c r="B87" s="14" t="s">
        <v>129</v>
      </c>
      <c r="C87" s="15">
        <v>0</v>
      </c>
      <c r="D87" s="15">
        <v>-1046.3</v>
      </c>
      <c r="E87" s="18"/>
      <c r="F87" s="4"/>
      <c r="G87" s="4"/>
    </row>
    <row r="88" spans="1:7" ht="39">
      <c r="A88" s="19" t="s">
        <v>127</v>
      </c>
      <c r="B88" s="14" t="s">
        <v>130</v>
      </c>
      <c r="C88" s="15">
        <v>0</v>
      </c>
      <c r="D88" s="15">
        <v>192.88</v>
      </c>
      <c r="E88" s="18"/>
      <c r="F88" s="4"/>
      <c r="G88" s="4"/>
    </row>
    <row r="89" spans="1:7" ht="14.25">
      <c r="A89" s="19" t="s">
        <v>131</v>
      </c>
      <c r="B89" s="14" t="s">
        <v>132</v>
      </c>
      <c r="C89" s="15">
        <v>100</v>
      </c>
      <c r="D89" s="15">
        <v>0</v>
      </c>
      <c r="E89" s="18">
        <f t="shared" si="0"/>
        <v>0</v>
      </c>
      <c r="F89" s="4"/>
      <c r="G89" s="4"/>
    </row>
    <row r="90" spans="1:7" ht="14.25">
      <c r="A90" s="19" t="s">
        <v>131</v>
      </c>
      <c r="B90" s="14" t="s">
        <v>133</v>
      </c>
      <c r="C90" s="15">
        <v>0</v>
      </c>
      <c r="D90" s="15">
        <v>3.93</v>
      </c>
      <c r="E90" s="18"/>
      <c r="F90" s="4"/>
      <c r="G90" s="4"/>
    </row>
    <row r="91" spans="1:7" ht="14.25">
      <c r="A91" s="19" t="s">
        <v>131</v>
      </c>
      <c r="B91" s="14" t="s">
        <v>134</v>
      </c>
      <c r="C91" s="15">
        <v>0</v>
      </c>
      <c r="D91" s="15">
        <v>36.53</v>
      </c>
      <c r="E91" s="18"/>
      <c r="F91" s="4"/>
      <c r="G91" s="4"/>
    </row>
    <row r="92" spans="1:7" ht="25.5">
      <c r="A92" s="19" t="s">
        <v>135</v>
      </c>
      <c r="B92" s="14" t="s">
        <v>136</v>
      </c>
      <c r="C92" s="15">
        <v>500</v>
      </c>
      <c r="D92" s="15">
        <v>0</v>
      </c>
      <c r="E92" s="18">
        <f t="shared" si="0"/>
        <v>0</v>
      </c>
      <c r="F92" s="4"/>
      <c r="G92" s="4"/>
    </row>
    <row r="93" spans="1:7" ht="64.5">
      <c r="A93" s="19" t="s">
        <v>137</v>
      </c>
      <c r="B93" s="14" t="s">
        <v>138</v>
      </c>
      <c r="C93" s="15">
        <v>104000</v>
      </c>
      <c r="D93" s="15">
        <v>0</v>
      </c>
      <c r="E93" s="18">
        <f t="shared" si="0"/>
        <v>0</v>
      </c>
      <c r="F93" s="4"/>
      <c r="G93" s="4"/>
    </row>
    <row r="94" spans="1:7" ht="103.5">
      <c r="A94" s="19" t="s">
        <v>139</v>
      </c>
      <c r="B94" s="14" t="s">
        <v>140</v>
      </c>
      <c r="C94" s="15">
        <v>0</v>
      </c>
      <c r="D94" s="15">
        <v>107086.07</v>
      </c>
      <c r="E94" s="18"/>
      <c r="F94" s="4"/>
      <c r="G94" s="4"/>
    </row>
    <row r="95" spans="1:7" ht="51.75">
      <c r="A95" s="19" t="s">
        <v>141</v>
      </c>
      <c r="B95" s="14" t="s">
        <v>142</v>
      </c>
      <c r="C95" s="15">
        <v>25000</v>
      </c>
      <c r="D95" s="15">
        <v>0</v>
      </c>
      <c r="E95" s="18">
        <f t="shared" si="0"/>
        <v>0</v>
      </c>
      <c r="F95" s="4"/>
      <c r="G95" s="4"/>
    </row>
    <row r="96" spans="1:7" ht="51.75">
      <c r="A96" s="19" t="s">
        <v>141</v>
      </c>
      <c r="B96" s="14" t="s">
        <v>143</v>
      </c>
      <c r="C96" s="15">
        <v>0</v>
      </c>
      <c r="D96" s="15">
        <v>27505.77</v>
      </c>
      <c r="E96" s="18"/>
      <c r="F96" s="4"/>
      <c r="G96" s="4"/>
    </row>
    <row r="97" spans="1:7" ht="51.75">
      <c r="A97" s="19" t="s">
        <v>144</v>
      </c>
      <c r="B97" s="14" t="s">
        <v>145</v>
      </c>
      <c r="C97" s="15">
        <v>63000</v>
      </c>
      <c r="D97" s="15">
        <v>0</v>
      </c>
      <c r="E97" s="18">
        <f t="shared" si="0"/>
        <v>0</v>
      </c>
      <c r="F97" s="4"/>
      <c r="G97" s="4"/>
    </row>
    <row r="98" spans="1:7" ht="51.75">
      <c r="A98" s="19" t="s">
        <v>144</v>
      </c>
      <c r="B98" s="14" t="s">
        <v>146</v>
      </c>
      <c r="C98" s="15">
        <v>0</v>
      </c>
      <c r="D98" s="15">
        <v>62600</v>
      </c>
      <c r="E98" s="18"/>
      <c r="F98" s="4"/>
      <c r="G98" s="4"/>
    </row>
    <row r="99" spans="1:7" ht="64.5">
      <c r="A99" s="19" t="s">
        <v>48</v>
      </c>
      <c r="B99" s="14" t="s">
        <v>147</v>
      </c>
      <c r="C99" s="15">
        <v>36000</v>
      </c>
      <c r="D99" s="15">
        <v>0</v>
      </c>
      <c r="E99" s="18">
        <f t="shared" si="0"/>
        <v>0</v>
      </c>
      <c r="F99" s="4"/>
      <c r="G99" s="4"/>
    </row>
    <row r="100" spans="1:7" ht="64.5">
      <c r="A100" s="19" t="s">
        <v>48</v>
      </c>
      <c r="B100" s="14" t="s">
        <v>148</v>
      </c>
      <c r="C100" s="15">
        <v>0</v>
      </c>
      <c r="D100" s="15">
        <v>42000</v>
      </c>
      <c r="E100" s="18"/>
      <c r="F100" s="4"/>
      <c r="G100" s="4"/>
    </row>
    <row r="101" spans="1:7" ht="39">
      <c r="A101" s="19" t="s">
        <v>149</v>
      </c>
      <c r="B101" s="14" t="s">
        <v>150</v>
      </c>
      <c r="C101" s="15">
        <v>48000</v>
      </c>
      <c r="D101" s="15">
        <v>0</v>
      </c>
      <c r="E101" s="18">
        <f t="shared" si="0"/>
        <v>0</v>
      </c>
      <c r="F101" s="4"/>
      <c r="G101" s="4"/>
    </row>
    <row r="102" spans="1:7" ht="39">
      <c r="A102" s="19" t="s">
        <v>151</v>
      </c>
      <c r="B102" s="14" t="s">
        <v>152</v>
      </c>
      <c r="C102" s="15">
        <v>0</v>
      </c>
      <c r="D102" s="15">
        <v>51062.83</v>
      </c>
      <c r="E102" s="18"/>
      <c r="F102" s="4"/>
      <c r="G102" s="4"/>
    </row>
    <row r="103" spans="1:7" ht="51.75">
      <c r="A103" s="19" t="s">
        <v>153</v>
      </c>
      <c r="B103" s="14" t="s">
        <v>154</v>
      </c>
      <c r="C103" s="15">
        <v>350000</v>
      </c>
      <c r="D103" s="15">
        <v>0</v>
      </c>
      <c r="E103" s="18">
        <f t="shared" si="0"/>
        <v>0</v>
      </c>
      <c r="F103" s="4"/>
      <c r="G103" s="4"/>
    </row>
    <row r="104" spans="1:7" ht="51.75">
      <c r="A104" s="19" t="s">
        <v>153</v>
      </c>
      <c r="B104" s="14" t="s">
        <v>155</v>
      </c>
      <c r="C104" s="15">
        <v>0</v>
      </c>
      <c r="D104" s="15">
        <v>348000</v>
      </c>
      <c r="E104" s="18"/>
      <c r="F104" s="4"/>
      <c r="G104" s="4"/>
    </row>
    <row r="105" spans="1:7" ht="25.5">
      <c r="A105" s="19" t="s">
        <v>156</v>
      </c>
      <c r="B105" s="14" t="s">
        <v>157</v>
      </c>
      <c r="C105" s="15">
        <v>-150</v>
      </c>
      <c r="D105" s="15">
        <v>0</v>
      </c>
      <c r="E105" s="18">
        <f t="shared" si="0"/>
        <v>0</v>
      </c>
      <c r="F105" s="4"/>
      <c r="G105" s="4"/>
    </row>
    <row r="106" spans="1:7" ht="25.5">
      <c r="A106" s="19" t="s">
        <v>156</v>
      </c>
      <c r="B106" s="14" t="s">
        <v>158</v>
      </c>
      <c r="C106" s="15">
        <v>0</v>
      </c>
      <c r="D106" s="15">
        <v>-150</v>
      </c>
      <c r="E106" s="18"/>
      <c r="F106" s="4"/>
      <c r="G106" s="4"/>
    </row>
    <row r="107" spans="1:7" ht="25.5">
      <c r="A107" s="19" t="s">
        <v>159</v>
      </c>
      <c r="B107" s="14" t="s">
        <v>160</v>
      </c>
      <c r="C107" s="15">
        <v>40000</v>
      </c>
      <c r="D107" s="15">
        <v>0</v>
      </c>
      <c r="E107" s="18">
        <f t="shared" si="0"/>
        <v>0</v>
      </c>
      <c r="F107" s="4"/>
      <c r="G107" s="4"/>
    </row>
    <row r="108" spans="1:7" ht="25.5">
      <c r="A108" s="19" t="s">
        <v>159</v>
      </c>
      <c r="B108" s="14" t="s">
        <v>161</v>
      </c>
      <c r="C108" s="15">
        <v>0</v>
      </c>
      <c r="D108" s="15">
        <v>37000</v>
      </c>
      <c r="E108" s="18"/>
      <c r="F108" s="4"/>
      <c r="G108" s="4"/>
    </row>
    <row r="109" spans="1:7" ht="64.5">
      <c r="A109" s="19" t="s">
        <v>48</v>
      </c>
      <c r="B109" s="14" t="s">
        <v>162</v>
      </c>
      <c r="C109" s="15">
        <v>47000</v>
      </c>
      <c r="D109" s="15">
        <v>0</v>
      </c>
      <c r="E109" s="18">
        <f t="shared" si="0"/>
        <v>0</v>
      </c>
      <c r="F109" s="4"/>
      <c r="G109" s="4"/>
    </row>
    <row r="110" spans="1:7" ht="64.5">
      <c r="A110" s="19" t="s">
        <v>48</v>
      </c>
      <c r="B110" s="14" t="s">
        <v>163</v>
      </c>
      <c r="C110" s="15">
        <v>0</v>
      </c>
      <c r="D110" s="15">
        <v>55521.26</v>
      </c>
      <c r="E110" s="18"/>
      <c r="F110" s="4"/>
      <c r="G110" s="4"/>
    </row>
    <row r="111" spans="1:7" ht="39">
      <c r="A111" s="19" t="s">
        <v>34</v>
      </c>
      <c r="B111" s="14" t="s">
        <v>164</v>
      </c>
      <c r="C111" s="15">
        <v>1340000</v>
      </c>
      <c r="D111" s="15">
        <v>0</v>
      </c>
      <c r="E111" s="18">
        <f t="shared" si="0"/>
        <v>0</v>
      </c>
      <c r="F111" s="4"/>
      <c r="G111" s="4"/>
    </row>
    <row r="112" spans="1:7" ht="39">
      <c r="A112" s="19" t="s">
        <v>165</v>
      </c>
      <c r="B112" s="14" t="s">
        <v>166</v>
      </c>
      <c r="C112" s="15">
        <v>0</v>
      </c>
      <c r="D112" s="15">
        <v>1514128.71</v>
      </c>
      <c r="E112" s="18"/>
      <c r="F112" s="4"/>
      <c r="G112" s="4"/>
    </row>
    <row r="113" spans="1:7" ht="64.5">
      <c r="A113" s="19" t="s">
        <v>48</v>
      </c>
      <c r="B113" s="14" t="s">
        <v>167</v>
      </c>
      <c r="C113" s="15">
        <v>4000</v>
      </c>
      <c r="D113" s="15">
        <v>0</v>
      </c>
      <c r="E113" s="18">
        <f t="shared" si="0"/>
        <v>0</v>
      </c>
      <c r="F113" s="4"/>
      <c r="G113" s="4"/>
    </row>
    <row r="114" spans="1:7" ht="64.5">
      <c r="A114" s="19" t="s">
        <v>48</v>
      </c>
      <c r="B114" s="14" t="s">
        <v>168</v>
      </c>
      <c r="C114" s="15">
        <v>0</v>
      </c>
      <c r="D114" s="15">
        <v>4000</v>
      </c>
      <c r="E114" s="18"/>
      <c r="F114" s="4"/>
      <c r="G114" s="4"/>
    </row>
    <row r="115" spans="1:7" ht="39">
      <c r="A115" s="19" t="s">
        <v>34</v>
      </c>
      <c r="B115" s="14" t="s">
        <v>169</v>
      </c>
      <c r="C115" s="15">
        <v>0</v>
      </c>
      <c r="D115" s="15">
        <v>1500</v>
      </c>
      <c r="E115" s="18"/>
      <c r="F115" s="4"/>
      <c r="G115" s="4"/>
    </row>
    <row r="116" spans="1:7" ht="25.5">
      <c r="A116" s="19" t="s">
        <v>170</v>
      </c>
      <c r="B116" s="14" t="s">
        <v>171</v>
      </c>
      <c r="C116" s="15">
        <v>68000</v>
      </c>
      <c r="D116" s="15">
        <v>0</v>
      </c>
      <c r="E116" s="18">
        <f t="shared" si="0"/>
        <v>0</v>
      </c>
      <c r="F116" s="4"/>
      <c r="G116" s="4"/>
    </row>
    <row r="117" spans="1:7" ht="25.5">
      <c r="A117" s="19" t="s">
        <v>170</v>
      </c>
      <c r="B117" s="14" t="s">
        <v>172</v>
      </c>
      <c r="C117" s="15">
        <v>0</v>
      </c>
      <c r="D117" s="15">
        <v>71796</v>
      </c>
      <c r="E117" s="18"/>
      <c r="F117" s="4"/>
      <c r="G117" s="4"/>
    </row>
    <row r="118" spans="1:7" ht="39">
      <c r="A118" s="19" t="s">
        <v>34</v>
      </c>
      <c r="B118" s="14" t="s">
        <v>173</v>
      </c>
      <c r="C118" s="15">
        <v>8000</v>
      </c>
      <c r="D118" s="15">
        <v>0</v>
      </c>
      <c r="E118" s="18">
        <f t="shared" si="0"/>
        <v>0</v>
      </c>
      <c r="F118" s="4"/>
      <c r="G118" s="4"/>
    </row>
    <row r="119" spans="1:7" ht="39">
      <c r="A119" s="19" t="s">
        <v>34</v>
      </c>
      <c r="B119" s="14" t="s">
        <v>174</v>
      </c>
      <c r="C119" s="15">
        <v>0</v>
      </c>
      <c r="D119" s="15">
        <v>8000</v>
      </c>
      <c r="E119" s="18"/>
      <c r="F119" s="4"/>
      <c r="G119" s="4"/>
    </row>
    <row r="120" spans="1:7" ht="25.5">
      <c r="A120" s="19" t="s">
        <v>175</v>
      </c>
      <c r="B120" s="14" t="s">
        <v>176</v>
      </c>
      <c r="C120" s="15">
        <v>75000</v>
      </c>
      <c r="D120" s="15">
        <v>0</v>
      </c>
      <c r="E120" s="18">
        <f t="shared" si="0"/>
        <v>0</v>
      </c>
      <c r="F120" s="4"/>
      <c r="G120" s="4"/>
    </row>
    <row r="121" spans="1:7" ht="25.5">
      <c r="A121" s="19" t="s">
        <v>175</v>
      </c>
      <c r="B121" s="14" t="s">
        <v>177</v>
      </c>
      <c r="C121" s="15">
        <v>0</v>
      </c>
      <c r="D121" s="15">
        <v>-15000</v>
      </c>
      <c r="E121" s="18"/>
      <c r="F121" s="4"/>
      <c r="G121" s="4"/>
    </row>
    <row r="122" spans="1:7" ht="25.5">
      <c r="A122" s="19" t="s">
        <v>175</v>
      </c>
      <c r="B122" s="14" t="s">
        <v>178</v>
      </c>
      <c r="C122" s="15">
        <v>0</v>
      </c>
      <c r="D122" s="15">
        <v>95000</v>
      </c>
      <c r="E122" s="18"/>
      <c r="F122" s="4"/>
      <c r="G122" s="4"/>
    </row>
    <row r="123" spans="1:7" ht="64.5">
      <c r="A123" s="19" t="s">
        <v>179</v>
      </c>
      <c r="B123" s="14" t="s">
        <v>180</v>
      </c>
      <c r="C123" s="15">
        <v>18500000</v>
      </c>
      <c r="D123" s="15">
        <v>18515033.41</v>
      </c>
      <c r="E123" s="18">
        <f t="shared" si="0"/>
        <v>1.0008126167567568</v>
      </c>
      <c r="F123" s="4"/>
      <c r="G123" s="4"/>
    </row>
    <row r="124" spans="1:7" ht="78">
      <c r="A124" s="19" t="s">
        <v>181</v>
      </c>
      <c r="B124" s="14" t="s">
        <v>182</v>
      </c>
      <c r="C124" s="15">
        <v>800</v>
      </c>
      <c r="D124" s="15">
        <v>794.24</v>
      </c>
      <c r="E124" s="18">
        <f t="shared" si="0"/>
        <v>0.9928</v>
      </c>
      <c r="F124" s="4"/>
      <c r="G124" s="4"/>
    </row>
    <row r="125" spans="1:7" ht="25.5">
      <c r="A125" s="19" t="s">
        <v>183</v>
      </c>
      <c r="B125" s="14" t="s">
        <v>184</v>
      </c>
      <c r="C125" s="15">
        <v>292000</v>
      </c>
      <c r="D125" s="15">
        <v>299492.77</v>
      </c>
      <c r="E125" s="18">
        <f t="shared" si="0"/>
        <v>1.0256601712328768</v>
      </c>
      <c r="F125" s="4"/>
      <c r="G125" s="4"/>
    </row>
    <row r="126" spans="1:7" ht="78">
      <c r="A126" s="19" t="s">
        <v>185</v>
      </c>
      <c r="B126" s="14" t="s">
        <v>186</v>
      </c>
      <c r="C126" s="15">
        <v>968000</v>
      </c>
      <c r="D126" s="15">
        <v>0</v>
      </c>
      <c r="E126" s="18">
        <f t="shared" si="0"/>
        <v>0</v>
      </c>
      <c r="F126" s="4"/>
      <c r="G126" s="4"/>
    </row>
    <row r="127" spans="1:7" ht="78">
      <c r="A127" s="19" t="s">
        <v>187</v>
      </c>
      <c r="B127" s="14" t="s">
        <v>188</v>
      </c>
      <c r="C127" s="15">
        <v>0</v>
      </c>
      <c r="D127" s="15">
        <v>968000</v>
      </c>
      <c r="E127" s="18"/>
      <c r="F127" s="4"/>
      <c r="G127" s="4"/>
    </row>
    <row r="128" spans="1:7" ht="39">
      <c r="A128" s="19" t="s">
        <v>189</v>
      </c>
      <c r="B128" s="14" t="s">
        <v>190</v>
      </c>
      <c r="C128" s="15">
        <v>6688000</v>
      </c>
      <c r="D128" s="15">
        <v>7591002.96</v>
      </c>
      <c r="E128" s="18">
        <f t="shared" si="0"/>
        <v>1.135018385167464</v>
      </c>
      <c r="F128" s="4"/>
      <c r="G128" s="4"/>
    </row>
    <row r="129" spans="1:7" ht="51.75">
      <c r="A129" s="19" t="s">
        <v>191</v>
      </c>
      <c r="B129" s="14" t="s">
        <v>192</v>
      </c>
      <c r="C129" s="15">
        <v>12000</v>
      </c>
      <c r="D129" s="15">
        <v>12032.5</v>
      </c>
      <c r="E129" s="18">
        <f t="shared" si="0"/>
        <v>1.0027083333333333</v>
      </c>
      <c r="F129" s="4"/>
      <c r="G129" s="4"/>
    </row>
    <row r="130" spans="1:7" ht="51.75">
      <c r="A130" s="19" t="s">
        <v>193</v>
      </c>
      <c r="B130" s="14" t="s">
        <v>194</v>
      </c>
      <c r="C130" s="15">
        <v>300</v>
      </c>
      <c r="D130" s="15">
        <v>300</v>
      </c>
      <c r="E130" s="18">
        <f t="shared" si="0"/>
        <v>1</v>
      </c>
      <c r="F130" s="4"/>
      <c r="G130" s="4"/>
    </row>
    <row r="131" spans="1:7" ht="39">
      <c r="A131" s="19" t="s">
        <v>34</v>
      </c>
      <c r="B131" s="14" t="s">
        <v>195</v>
      </c>
      <c r="C131" s="15">
        <v>245000</v>
      </c>
      <c r="D131" s="15">
        <v>253696.7</v>
      </c>
      <c r="E131" s="18">
        <f t="shared" si="0"/>
        <v>1.0354967346938777</v>
      </c>
      <c r="F131" s="4"/>
      <c r="G131" s="4"/>
    </row>
    <row r="132" spans="1:7" ht="14.25">
      <c r="A132" s="19" t="s">
        <v>196</v>
      </c>
      <c r="B132" s="14" t="s">
        <v>197</v>
      </c>
      <c r="C132" s="15">
        <v>500</v>
      </c>
      <c r="D132" s="15">
        <v>496</v>
      </c>
      <c r="E132" s="18">
        <f t="shared" si="0"/>
        <v>0.992</v>
      </c>
      <c r="F132" s="4"/>
      <c r="G132" s="4"/>
    </row>
    <row r="133" spans="1:7" ht="25.5">
      <c r="A133" s="19" t="s">
        <v>198</v>
      </c>
      <c r="B133" s="14" t="s">
        <v>199</v>
      </c>
      <c r="C133" s="15">
        <v>209784800</v>
      </c>
      <c r="D133" s="15">
        <v>199295560</v>
      </c>
      <c r="E133" s="18">
        <f t="shared" si="0"/>
        <v>0.95</v>
      </c>
      <c r="F133" s="4"/>
      <c r="G133" s="4"/>
    </row>
    <row r="134" spans="1:7" ht="25.5">
      <c r="A134" s="19" t="s">
        <v>200</v>
      </c>
      <c r="B134" s="14" t="s">
        <v>201</v>
      </c>
      <c r="C134" s="15">
        <v>3058149.78</v>
      </c>
      <c r="D134" s="15">
        <v>3058149.78</v>
      </c>
      <c r="E134" s="18">
        <f aca="true" t="shared" si="1" ref="E134:E158">D134/C134</f>
        <v>1</v>
      </c>
      <c r="F134" s="4"/>
      <c r="G134" s="4"/>
    </row>
    <row r="135" spans="1:7" ht="25.5">
      <c r="A135" s="19" t="s">
        <v>202</v>
      </c>
      <c r="B135" s="14" t="s">
        <v>203</v>
      </c>
      <c r="C135" s="15">
        <v>3738275.73</v>
      </c>
      <c r="D135" s="15">
        <v>3738275.73</v>
      </c>
      <c r="E135" s="18">
        <f t="shared" si="1"/>
        <v>1</v>
      </c>
      <c r="F135" s="4"/>
      <c r="G135" s="4"/>
    </row>
    <row r="136" spans="1:7" ht="25.5">
      <c r="A136" s="19" t="s">
        <v>204</v>
      </c>
      <c r="B136" s="14" t="s">
        <v>205</v>
      </c>
      <c r="C136" s="15">
        <v>6331874.99</v>
      </c>
      <c r="D136" s="15">
        <v>6331874.99</v>
      </c>
      <c r="E136" s="18">
        <f t="shared" si="1"/>
        <v>1</v>
      </c>
      <c r="F136" s="4"/>
      <c r="G136" s="4"/>
    </row>
    <row r="137" spans="1:7" ht="78">
      <c r="A137" s="19" t="s">
        <v>206</v>
      </c>
      <c r="B137" s="14" t="s">
        <v>207</v>
      </c>
      <c r="C137" s="15">
        <v>20000000</v>
      </c>
      <c r="D137" s="15">
        <v>20000000</v>
      </c>
      <c r="E137" s="18">
        <f t="shared" si="1"/>
        <v>1</v>
      </c>
      <c r="F137" s="4"/>
      <c r="G137" s="4"/>
    </row>
    <row r="138" spans="1:7" ht="14.25">
      <c r="A138" s="19" t="s">
        <v>208</v>
      </c>
      <c r="B138" s="14" t="s">
        <v>209</v>
      </c>
      <c r="C138" s="15">
        <v>27989647.19</v>
      </c>
      <c r="D138" s="15">
        <v>27576185.59</v>
      </c>
      <c r="E138" s="18">
        <f t="shared" si="1"/>
        <v>0.9852280524583489</v>
      </c>
      <c r="F138" s="4"/>
      <c r="G138" s="4"/>
    </row>
    <row r="139" spans="1:7" ht="51.75">
      <c r="A139" s="19" t="s">
        <v>210</v>
      </c>
      <c r="B139" s="14" t="s">
        <v>211</v>
      </c>
      <c r="C139" s="15">
        <v>4300</v>
      </c>
      <c r="D139" s="15">
        <v>900</v>
      </c>
      <c r="E139" s="18">
        <f t="shared" si="1"/>
        <v>0.20930232558139536</v>
      </c>
      <c r="F139" s="4"/>
      <c r="G139" s="4"/>
    </row>
    <row r="140" spans="1:7" ht="39">
      <c r="A140" s="19" t="s">
        <v>212</v>
      </c>
      <c r="B140" s="14" t="s">
        <v>213</v>
      </c>
      <c r="C140" s="15">
        <v>16906981.39</v>
      </c>
      <c r="D140" s="15">
        <v>16885553.39</v>
      </c>
      <c r="E140" s="18">
        <f t="shared" si="1"/>
        <v>0.9987325945710999</v>
      </c>
      <c r="F140" s="4"/>
      <c r="G140" s="4"/>
    </row>
    <row r="141" spans="1:7" ht="25.5">
      <c r="A141" s="19" t="s">
        <v>214</v>
      </c>
      <c r="B141" s="14" t="s">
        <v>215</v>
      </c>
      <c r="C141" s="15">
        <v>0</v>
      </c>
      <c r="D141" s="15">
        <v>0</v>
      </c>
      <c r="E141" s="18"/>
      <c r="F141" s="4"/>
      <c r="G141" s="4"/>
    </row>
    <row r="142" spans="1:7" ht="51.75">
      <c r="A142" s="19" t="s">
        <v>216</v>
      </c>
      <c r="B142" s="14" t="s">
        <v>217</v>
      </c>
      <c r="C142" s="15">
        <v>3555585</v>
      </c>
      <c r="D142" s="15">
        <v>3275916.67</v>
      </c>
      <c r="E142" s="18">
        <f t="shared" si="1"/>
        <v>0.9213439335580502</v>
      </c>
      <c r="F142" s="4"/>
      <c r="G142" s="4"/>
    </row>
    <row r="143" spans="1:7" ht="14.25">
      <c r="A143" s="19" t="s">
        <v>218</v>
      </c>
      <c r="B143" s="14" t="s">
        <v>219</v>
      </c>
      <c r="C143" s="15">
        <v>225795704</v>
      </c>
      <c r="D143" s="15">
        <v>225717251</v>
      </c>
      <c r="E143" s="18">
        <f t="shared" si="1"/>
        <v>0.999652548748226</v>
      </c>
      <c r="F143" s="4"/>
      <c r="G143" s="4"/>
    </row>
    <row r="144" spans="1:7" ht="39">
      <c r="A144" s="19" t="s">
        <v>220</v>
      </c>
      <c r="B144" s="14" t="s">
        <v>221</v>
      </c>
      <c r="C144" s="15">
        <v>9450</v>
      </c>
      <c r="D144" s="15">
        <v>9450</v>
      </c>
      <c r="E144" s="18">
        <f t="shared" si="1"/>
        <v>1</v>
      </c>
      <c r="F144" s="4"/>
      <c r="G144" s="4"/>
    </row>
    <row r="145" spans="1:7" ht="25.5">
      <c r="A145" s="19" t="s">
        <v>222</v>
      </c>
      <c r="B145" s="14" t="s">
        <v>223</v>
      </c>
      <c r="C145" s="15">
        <v>1523076.92</v>
      </c>
      <c r="D145" s="15">
        <v>1377831.53</v>
      </c>
      <c r="E145" s="18">
        <f t="shared" si="1"/>
        <v>0.9046368649588624</v>
      </c>
      <c r="F145" s="4"/>
      <c r="G145" s="4"/>
    </row>
    <row r="146" spans="1:7" ht="39">
      <c r="A146" s="19" t="s">
        <v>224</v>
      </c>
      <c r="B146" s="14" t="s">
        <v>225</v>
      </c>
      <c r="C146" s="15">
        <v>-2321790.84</v>
      </c>
      <c r="D146" s="15">
        <v>-2321790.84</v>
      </c>
      <c r="E146" s="18">
        <f t="shared" si="1"/>
        <v>1</v>
      </c>
      <c r="F146" s="4"/>
      <c r="G146" s="4"/>
    </row>
    <row r="147" spans="1:7" ht="25.5">
      <c r="A147" s="19" t="s">
        <v>183</v>
      </c>
      <c r="B147" s="14" t="s">
        <v>226</v>
      </c>
      <c r="C147" s="15">
        <v>7092.84</v>
      </c>
      <c r="D147" s="15">
        <v>7092.84</v>
      </c>
      <c r="E147" s="18">
        <f t="shared" si="1"/>
        <v>1</v>
      </c>
      <c r="F147" s="4"/>
      <c r="G147" s="4"/>
    </row>
    <row r="148" spans="1:7" ht="14.25">
      <c r="A148" s="19" t="s">
        <v>196</v>
      </c>
      <c r="B148" s="14" t="s">
        <v>227</v>
      </c>
      <c r="C148" s="15">
        <v>2300</v>
      </c>
      <c r="D148" s="15">
        <v>2603.74</v>
      </c>
      <c r="E148" s="18">
        <f t="shared" si="1"/>
        <v>1.1320608695652172</v>
      </c>
      <c r="F148" s="4"/>
      <c r="G148" s="4"/>
    </row>
    <row r="149" spans="1:7" ht="78">
      <c r="A149" s="19" t="s">
        <v>228</v>
      </c>
      <c r="B149" s="14" t="s">
        <v>229</v>
      </c>
      <c r="C149" s="15">
        <v>251061.48</v>
      </c>
      <c r="D149" s="15">
        <v>305163.08</v>
      </c>
      <c r="E149" s="18">
        <f t="shared" si="1"/>
        <v>1.2154914405826016</v>
      </c>
      <c r="F149" s="4"/>
      <c r="G149" s="4"/>
    </row>
    <row r="150" spans="1:7" ht="25.5">
      <c r="A150" s="19" t="s">
        <v>183</v>
      </c>
      <c r="B150" s="14" t="s">
        <v>230</v>
      </c>
      <c r="C150" s="15">
        <v>218100</v>
      </c>
      <c r="D150" s="15">
        <v>218105.77</v>
      </c>
      <c r="E150" s="18">
        <f t="shared" si="1"/>
        <v>1.000026455754241</v>
      </c>
      <c r="F150" s="4"/>
      <c r="G150" s="4"/>
    </row>
    <row r="151" spans="1:7" ht="39">
      <c r="A151" s="19" t="s">
        <v>34</v>
      </c>
      <c r="B151" s="14" t="s">
        <v>231</v>
      </c>
      <c r="C151" s="15">
        <v>95800</v>
      </c>
      <c r="D151" s="15">
        <v>166745.32</v>
      </c>
      <c r="E151" s="18">
        <f t="shared" si="1"/>
        <v>1.7405565762004176</v>
      </c>
      <c r="F151" s="4"/>
      <c r="G151" s="4"/>
    </row>
    <row r="152" spans="1:7" ht="25.5">
      <c r="A152" s="19" t="s">
        <v>232</v>
      </c>
      <c r="B152" s="14" t="s">
        <v>233</v>
      </c>
      <c r="C152" s="15">
        <v>467864.67</v>
      </c>
      <c r="D152" s="15">
        <v>467864.67</v>
      </c>
      <c r="E152" s="18">
        <f t="shared" si="1"/>
        <v>1</v>
      </c>
      <c r="F152" s="4"/>
      <c r="G152" s="4"/>
    </row>
    <row r="153" spans="1:7" ht="51.75">
      <c r="A153" s="19" t="s">
        <v>234</v>
      </c>
      <c r="B153" s="14" t="s">
        <v>235</v>
      </c>
      <c r="C153" s="15">
        <v>10200</v>
      </c>
      <c r="D153" s="15">
        <v>10153</v>
      </c>
      <c r="E153" s="18">
        <f t="shared" si="1"/>
        <v>0.9953921568627451</v>
      </c>
      <c r="F153" s="4"/>
      <c r="G153" s="4"/>
    </row>
    <row r="154" spans="1:7" ht="64.5">
      <c r="A154" s="19" t="s">
        <v>236</v>
      </c>
      <c r="B154" s="14" t="s">
        <v>237</v>
      </c>
      <c r="C154" s="15">
        <v>4400000</v>
      </c>
      <c r="D154" s="15">
        <v>0</v>
      </c>
      <c r="E154" s="18">
        <f t="shared" si="1"/>
        <v>0</v>
      </c>
      <c r="F154" s="4"/>
      <c r="G154" s="4"/>
    </row>
    <row r="155" spans="1:7" ht="64.5">
      <c r="A155" s="19" t="s">
        <v>236</v>
      </c>
      <c r="B155" s="14" t="s">
        <v>238</v>
      </c>
      <c r="C155" s="15">
        <v>0</v>
      </c>
      <c r="D155" s="15">
        <v>4438361.02</v>
      </c>
      <c r="E155" s="18"/>
      <c r="F155" s="4"/>
      <c r="G155" s="4"/>
    </row>
    <row r="156" spans="1:7" ht="64.5">
      <c r="A156" s="19" t="s">
        <v>236</v>
      </c>
      <c r="B156" s="14" t="s">
        <v>239</v>
      </c>
      <c r="C156" s="15">
        <v>0</v>
      </c>
      <c r="D156" s="15">
        <v>1368.13</v>
      </c>
      <c r="E156" s="18"/>
      <c r="F156" s="4"/>
      <c r="G156" s="4"/>
    </row>
    <row r="157" spans="1:7" ht="51.75">
      <c r="A157" s="19" t="s">
        <v>240</v>
      </c>
      <c r="B157" s="14" t="s">
        <v>241</v>
      </c>
      <c r="C157" s="15">
        <v>161400</v>
      </c>
      <c r="D157" s="15">
        <v>161375</v>
      </c>
      <c r="E157" s="18">
        <f t="shared" si="1"/>
        <v>0.9998451053283767</v>
      </c>
      <c r="F157" s="4"/>
      <c r="G157" s="4"/>
    </row>
    <row r="158" spans="1:7" ht="90.75">
      <c r="A158" s="19" t="s">
        <v>242</v>
      </c>
      <c r="B158" s="14" t="s">
        <v>243</v>
      </c>
      <c r="C158" s="15">
        <v>28814600</v>
      </c>
      <c r="D158" s="15">
        <v>0</v>
      </c>
      <c r="E158" s="18">
        <f t="shared" si="1"/>
        <v>0</v>
      </c>
      <c r="F158" s="4"/>
      <c r="G158" s="4"/>
    </row>
    <row r="159" spans="1:7" ht="78">
      <c r="A159" s="19" t="s">
        <v>244</v>
      </c>
      <c r="B159" s="14" t="s">
        <v>245</v>
      </c>
      <c r="C159" s="15">
        <v>0</v>
      </c>
      <c r="D159" s="15">
        <v>28642571.48</v>
      </c>
      <c r="E159" s="18"/>
      <c r="F159" s="4"/>
      <c r="G159" s="4"/>
    </row>
    <row r="160" spans="1:7" ht="91.5" thickBot="1">
      <c r="A160" s="20" t="s">
        <v>246</v>
      </c>
      <c r="B160" s="21" t="s">
        <v>247</v>
      </c>
      <c r="C160" s="22">
        <v>0</v>
      </c>
      <c r="D160" s="22">
        <v>79723.98</v>
      </c>
      <c r="E160" s="23"/>
      <c r="F160" s="4"/>
      <c r="G160" s="4"/>
    </row>
  </sheetData>
  <sheetProtection/>
  <mergeCells count="2">
    <mergeCell ref="C1:E1"/>
    <mergeCell ref="A2:E2"/>
  </mergeCells>
  <printOptions/>
  <pageMargins left="0.7874015748031497" right="0.3937007874015748" top="0.3937007874015748" bottom="0.3937007874015748" header="0.3937007874015748" footer="0.5118110236220472"/>
  <pageSetup fitToHeight="7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0.7109375" style="0" customWidth="1"/>
  </cols>
  <sheetData>
    <row r="1" spans="3:5" ht="73.5" customHeight="1">
      <c r="C1" s="236" t="s">
        <v>1177</v>
      </c>
      <c r="D1" s="236"/>
      <c r="E1" s="236"/>
    </row>
    <row r="2" spans="1:5" ht="51" customHeight="1">
      <c r="A2" s="237" t="s">
        <v>1136</v>
      </c>
      <c r="B2" s="237"/>
      <c r="C2" s="237"/>
      <c r="D2" s="237"/>
      <c r="E2" s="237"/>
    </row>
    <row r="3" spans="1:5" ht="17.25" customHeight="1" thickBot="1">
      <c r="A3" s="162"/>
      <c r="B3" s="162"/>
      <c r="C3" s="162"/>
      <c r="D3" s="158" t="s">
        <v>266</v>
      </c>
      <c r="E3" s="162"/>
    </row>
    <row r="4" spans="1:5" ht="38.25" customHeight="1">
      <c r="A4" s="163" t="s">
        <v>1108</v>
      </c>
      <c r="B4" s="152" t="s">
        <v>1109</v>
      </c>
      <c r="C4" s="152" t="s">
        <v>568</v>
      </c>
      <c r="D4" s="164" t="s">
        <v>3</v>
      </c>
      <c r="E4" s="165" t="s">
        <v>267</v>
      </c>
    </row>
    <row r="5" spans="1:5" ht="38.25" customHeight="1">
      <c r="A5" s="166"/>
      <c r="B5" s="167" t="s">
        <v>1110</v>
      </c>
      <c r="C5" s="173">
        <f>C6+C7+C8+C9+C10</f>
        <v>1523808</v>
      </c>
      <c r="D5" s="173">
        <f>D6+D7+D8+D9+D10</f>
        <v>1497980</v>
      </c>
      <c r="E5" s="174">
        <f>D5/C5</f>
        <v>0.983050358050358</v>
      </c>
    </row>
    <row r="6" spans="1:5" ht="78">
      <c r="A6" s="169" t="s">
        <v>1137</v>
      </c>
      <c r="B6" s="168"/>
      <c r="C6" s="175">
        <v>956080</v>
      </c>
      <c r="D6" s="176">
        <v>956080</v>
      </c>
      <c r="E6" s="177">
        <f aca="true" t="shared" si="0" ref="E6:E32">D6/C6</f>
        <v>1</v>
      </c>
    </row>
    <row r="7" spans="1:5" ht="72" customHeight="1">
      <c r="A7" s="169" t="s">
        <v>1111</v>
      </c>
      <c r="B7" s="168"/>
      <c r="C7" s="175">
        <v>23428</v>
      </c>
      <c r="D7" s="176">
        <v>2000</v>
      </c>
      <c r="E7" s="177">
        <f t="shared" si="0"/>
        <v>0.08536793580331227</v>
      </c>
    </row>
    <row r="8" spans="1:5" ht="103.5">
      <c r="A8" s="142" t="s">
        <v>1112</v>
      </c>
      <c r="B8" s="168"/>
      <c r="C8" s="175">
        <v>4300</v>
      </c>
      <c r="D8" s="176">
        <v>900</v>
      </c>
      <c r="E8" s="177">
        <f t="shared" si="0"/>
        <v>0.20930232558139536</v>
      </c>
    </row>
    <row r="9" spans="1:5" ht="78">
      <c r="A9" s="142" t="s">
        <v>1113</v>
      </c>
      <c r="B9" s="168"/>
      <c r="C9" s="175">
        <v>40000</v>
      </c>
      <c r="D9" s="176">
        <v>40000</v>
      </c>
      <c r="E9" s="177">
        <f t="shared" si="0"/>
        <v>1</v>
      </c>
    </row>
    <row r="10" spans="1:5" ht="39">
      <c r="A10" s="142" t="s">
        <v>1114</v>
      </c>
      <c r="B10" s="168"/>
      <c r="C10" s="175">
        <v>500000</v>
      </c>
      <c r="D10" s="176">
        <v>499000</v>
      </c>
      <c r="E10" s="177">
        <f t="shared" si="0"/>
        <v>0.998</v>
      </c>
    </row>
    <row r="11" spans="1:5" ht="52.5">
      <c r="A11" s="159"/>
      <c r="B11" s="167" t="s">
        <v>1115</v>
      </c>
      <c r="C11" s="178">
        <f>C12+C13+C14</f>
        <v>4871250</v>
      </c>
      <c r="D11" s="178">
        <f>D12+D13+D14</f>
        <v>4871250</v>
      </c>
      <c r="E11" s="174">
        <f t="shared" si="0"/>
        <v>1</v>
      </c>
    </row>
    <row r="12" spans="1:5" ht="143.25">
      <c r="A12" s="169" t="s">
        <v>1116</v>
      </c>
      <c r="B12" s="167"/>
      <c r="C12" s="175">
        <v>3153000</v>
      </c>
      <c r="D12" s="176">
        <v>3153000</v>
      </c>
      <c r="E12" s="177">
        <f t="shared" si="0"/>
        <v>1</v>
      </c>
    </row>
    <row r="13" spans="1:5" ht="104.25">
      <c r="A13" s="169" t="s">
        <v>1117</v>
      </c>
      <c r="B13" s="167"/>
      <c r="C13" s="175">
        <v>1708800</v>
      </c>
      <c r="D13" s="176">
        <v>1708800</v>
      </c>
      <c r="E13" s="177">
        <f t="shared" si="0"/>
        <v>1</v>
      </c>
    </row>
    <row r="14" spans="1:5" ht="65.25">
      <c r="A14" s="169" t="s">
        <v>1118</v>
      </c>
      <c r="B14" s="167"/>
      <c r="C14" s="175">
        <v>9450</v>
      </c>
      <c r="D14" s="176">
        <v>9450</v>
      </c>
      <c r="E14" s="177">
        <f t="shared" si="0"/>
        <v>1</v>
      </c>
    </row>
    <row r="15" spans="1:5" ht="65.25">
      <c r="A15" s="159"/>
      <c r="B15" s="167" t="s">
        <v>1119</v>
      </c>
      <c r="C15" s="178">
        <f>C16+C17+C18+C19+C20+C21+C22+C23+C24+C25+C26+C27+C28+C29+C30+C31</f>
        <v>258615724.49</v>
      </c>
      <c r="D15" s="178">
        <f>D16+D17+D18+D19+D20+D21+D22+D23+D24+D25+D26+D27+D28+D29+D30+D31</f>
        <v>258269152.55</v>
      </c>
      <c r="E15" s="174">
        <f t="shared" si="0"/>
        <v>0.9986598961038295</v>
      </c>
    </row>
    <row r="16" spans="1:5" ht="182.25">
      <c r="A16" s="169" t="s">
        <v>1120</v>
      </c>
      <c r="B16" s="168"/>
      <c r="C16" s="175">
        <v>5854464</v>
      </c>
      <c r="D16" s="176">
        <v>5854464</v>
      </c>
      <c r="E16" s="177">
        <f t="shared" si="0"/>
        <v>1</v>
      </c>
    </row>
    <row r="17" spans="1:5" ht="221.25">
      <c r="A17" s="169" t="s">
        <v>1138</v>
      </c>
      <c r="B17" s="168"/>
      <c r="C17" s="175">
        <v>121450165</v>
      </c>
      <c r="D17" s="176">
        <v>121450165</v>
      </c>
      <c r="E17" s="177">
        <f t="shared" si="0"/>
        <v>1</v>
      </c>
    </row>
    <row r="18" spans="1:5" ht="221.25">
      <c r="A18" s="169" t="s">
        <v>1139</v>
      </c>
      <c r="B18" s="168"/>
      <c r="C18" s="175">
        <v>1135526</v>
      </c>
      <c r="D18" s="176">
        <v>1135526</v>
      </c>
      <c r="E18" s="177">
        <f t="shared" si="0"/>
        <v>1</v>
      </c>
    </row>
    <row r="19" spans="1:5" ht="247.5">
      <c r="A19" s="169" t="s">
        <v>1140</v>
      </c>
      <c r="B19" s="168"/>
      <c r="C19" s="175">
        <v>103210013</v>
      </c>
      <c r="D19" s="176">
        <v>103131560</v>
      </c>
      <c r="E19" s="177">
        <f t="shared" si="0"/>
        <v>0.9992398702633629</v>
      </c>
    </row>
    <row r="20" spans="1:5" ht="143.25">
      <c r="A20" s="169" t="s">
        <v>1141</v>
      </c>
      <c r="B20" s="168"/>
      <c r="C20" s="175">
        <v>5111396.29</v>
      </c>
      <c r="D20" s="176">
        <v>5111396.29</v>
      </c>
      <c r="E20" s="177">
        <f t="shared" si="0"/>
        <v>1</v>
      </c>
    </row>
    <row r="21" spans="1:5" ht="104.25">
      <c r="A21" s="169" t="s">
        <v>1142</v>
      </c>
      <c r="B21" s="168"/>
      <c r="C21" s="175">
        <v>67200</v>
      </c>
      <c r="D21" s="176">
        <v>67200</v>
      </c>
      <c r="E21" s="177">
        <f t="shared" si="0"/>
        <v>1</v>
      </c>
    </row>
    <row r="22" spans="1:5" ht="143.25">
      <c r="A22" s="169" t="s">
        <v>1121</v>
      </c>
      <c r="B22" s="168"/>
      <c r="C22" s="175">
        <v>1892310</v>
      </c>
      <c r="D22" s="176">
        <v>1892310</v>
      </c>
      <c r="E22" s="177">
        <f t="shared" si="0"/>
        <v>1</v>
      </c>
    </row>
    <row r="23" spans="1:5" ht="78">
      <c r="A23" s="169" t="s">
        <v>1122</v>
      </c>
      <c r="B23" s="168"/>
      <c r="C23" s="175">
        <v>1092000</v>
      </c>
      <c r="D23" s="176">
        <v>1092000</v>
      </c>
      <c r="E23" s="177">
        <f t="shared" si="0"/>
        <v>1</v>
      </c>
    </row>
    <row r="24" spans="1:5" ht="104.25">
      <c r="A24" s="169" t="s">
        <v>1123</v>
      </c>
      <c r="B24" s="168"/>
      <c r="C24" s="175">
        <v>1365000</v>
      </c>
      <c r="D24" s="176">
        <v>1365000</v>
      </c>
      <c r="E24" s="177">
        <f t="shared" si="0"/>
        <v>1</v>
      </c>
    </row>
    <row r="25" spans="1:5" ht="117">
      <c r="A25" s="169" t="s">
        <v>1124</v>
      </c>
      <c r="B25" s="168"/>
      <c r="C25" s="175">
        <v>619660</v>
      </c>
      <c r="D25" s="176">
        <v>619660</v>
      </c>
      <c r="E25" s="177">
        <f t="shared" si="0"/>
        <v>1</v>
      </c>
    </row>
    <row r="26" spans="1:5" ht="104.25">
      <c r="A26" s="170" t="s">
        <v>1125</v>
      </c>
      <c r="B26" s="168"/>
      <c r="C26" s="175">
        <v>7967440</v>
      </c>
      <c r="D26" s="176">
        <v>7732635.96</v>
      </c>
      <c r="E26" s="177">
        <f t="shared" si="0"/>
        <v>0.9705295502695973</v>
      </c>
    </row>
    <row r="27" spans="1:5" ht="143.25">
      <c r="A27" s="169" t="s">
        <v>1143</v>
      </c>
      <c r="B27" s="168"/>
      <c r="C27" s="175">
        <v>1156680</v>
      </c>
      <c r="D27" s="176">
        <v>1156680</v>
      </c>
      <c r="E27" s="177">
        <f t="shared" si="0"/>
        <v>1</v>
      </c>
    </row>
    <row r="28" spans="1:5" ht="143.25">
      <c r="A28" s="169" t="s">
        <v>1144</v>
      </c>
      <c r="B28" s="168"/>
      <c r="C28" s="175">
        <v>1096020</v>
      </c>
      <c r="D28" s="176">
        <v>1096020</v>
      </c>
      <c r="E28" s="177">
        <f t="shared" si="0"/>
        <v>1</v>
      </c>
    </row>
    <row r="29" spans="1:5" ht="104.25">
      <c r="A29" s="169" t="s">
        <v>1145</v>
      </c>
      <c r="B29" s="168"/>
      <c r="C29" s="175">
        <v>1500</v>
      </c>
      <c r="D29" s="176">
        <v>1500</v>
      </c>
      <c r="E29" s="177">
        <f t="shared" si="0"/>
        <v>1</v>
      </c>
    </row>
    <row r="30" spans="1:5" ht="104.25">
      <c r="A30" s="169" t="s">
        <v>1146</v>
      </c>
      <c r="B30" s="168"/>
      <c r="C30" s="175">
        <v>6331874.99</v>
      </c>
      <c r="D30" s="176">
        <v>6331874.99</v>
      </c>
      <c r="E30" s="177">
        <f t="shared" si="0"/>
        <v>1</v>
      </c>
    </row>
    <row r="31" spans="1:5" ht="65.25">
      <c r="A31" s="169" t="s">
        <v>1147</v>
      </c>
      <c r="B31" s="168"/>
      <c r="C31" s="175">
        <v>264475.21</v>
      </c>
      <c r="D31" s="179">
        <v>231160.31</v>
      </c>
      <c r="E31" s="177">
        <f t="shared" si="0"/>
        <v>0.8740339406479721</v>
      </c>
    </row>
    <row r="32" spans="1:5" ht="78">
      <c r="A32" s="159"/>
      <c r="B32" s="167" t="s">
        <v>1126</v>
      </c>
      <c r="C32" s="178">
        <f>C33+C34+C35+C36+C37+C38+C39+C40+C41+C42+C43+C44+C45+C46</f>
        <v>46511507.690000005</v>
      </c>
      <c r="D32" s="178">
        <f>D33+D34+D35+D36+D37+D38+D39+D40+D41+D42+D43+D44+D45+D46</f>
        <v>45942251.309999995</v>
      </c>
      <c r="E32" s="174">
        <f t="shared" si="0"/>
        <v>0.9877609561961717</v>
      </c>
    </row>
    <row r="33" spans="1:5" ht="182.25">
      <c r="A33" s="169" t="s">
        <v>1127</v>
      </c>
      <c r="B33" s="167"/>
      <c r="C33" s="175">
        <v>4786003.9</v>
      </c>
      <c r="D33" s="176">
        <v>4786003.9</v>
      </c>
      <c r="E33" s="177">
        <f aca="true" t="shared" si="1" ref="E33:E47">D33/C33</f>
        <v>1</v>
      </c>
    </row>
    <row r="34" spans="1:5" ht="117">
      <c r="A34" s="169" t="s">
        <v>1148</v>
      </c>
      <c r="B34" s="167"/>
      <c r="C34" s="175">
        <v>3555585</v>
      </c>
      <c r="D34" s="176">
        <v>3275916.67</v>
      </c>
      <c r="E34" s="177">
        <f t="shared" si="1"/>
        <v>0.9213439335580502</v>
      </c>
    </row>
    <row r="35" spans="1:5" ht="169.5">
      <c r="A35" s="169" t="s">
        <v>1149</v>
      </c>
      <c r="B35" s="167"/>
      <c r="C35" s="175">
        <v>22909.2</v>
      </c>
      <c r="D35" s="176">
        <v>22909.2</v>
      </c>
      <c r="E35" s="177">
        <f t="shared" si="1"/>
        <v>1</v>
      </c>
    </row>
    <row r="36" spans="1:5" ht="195">
      <c r="A36" s="169" t="s">
        <v>1150</v>
      </c>
      <c r="B36" s="167"/>
      <c r="C36" s="175">
        <v>85500</v>
      </c>
      <c r="D36" s="176">
        <v>85500</v>
      </c>
      <c r="E36" s="177">
        <f t="shared" si="1"/>
        <v>1</v>
      </c>
    </row>
    <row r="37" spans="1:5" ht="65.25">
      <c r="A37" s="169" t="s">
        <v>1151</v>
      </c>
      <c r="B37" s="167"/>
      <c r="C37" s="175">
        <v>2212000</v>
      </c>
      <c r="D37" s="176">
        <v>2212000</v>
      </c>
      <c r="E37" s="177">
        <f t="shared" si="1"/>
        <v>1</v>
      </c>
    </row>
    <row r="38" spans="1:5" ht="78">
      <c r="A38" s="169" t="s">
        <v>1128</v>
      </c>
      <c r="B38" s="167"/>
      <c r="C38" s="175">
        <v>350000</v>
      </c>
      <c r="D38" s="176">
        <v>350000</v>
      </c>
      <c r="E38" s="177">
        <f t="shared" si="1"/>
        <v>1</v>
      </c>
    </row>
    <row r="39" spans="1:5" ht="195">
      <c r="A39" s="170" t="s">
        <v>1129</v>
      </c>
      <c r="B39" s="167"/>
      <c r="C39" s="175">
        <v>4619920</v>
      </c>
      <c r="D39" s="176">
        <v>4600120</v>
      </c>
      <c r="E39" s="177">
        <f t="shared" si="1"/>
        <v>0.9957142115014979</v>
      </c>
    </row>
    <row r="40" spans="1:5" ht="91.5">
      <c r="A40" s="169" t="s">
        <v>1130</v>
      </c>
      <c r="B40" s="167"/>
      <c r="C40" s="175">
        <v>1523076.92</v>
      </c>
      <c r="D40" s="176">
        <v>1377831.53</v>
      </c>
      <c r="E40" s="177">
        <f t="shared" si="1"/>
        <v>0.9046368649588624</v>
      </c>
    </row>
    <row r="41" spans="1:5" ht="130.5">
      <c r="A41" s="171" t="s">
        <v>1131</v>
      </c>
      <c r="B41" s="167"/>
      <c r="C41" s="175">
        <v>1452565.18</v>
      </c>
      <c r="D41" s="176">
        <v>1452565.18</v>
      </c>
      <c r="E41" s="177">
        <f t="shared" si="1"/>
        <v>1</v>
      </c>
    </row>
    <row r="42" spans="1:5" ht="117">
      <c r="A42" s="171" t="s">
        <v>1132</v>
      </c>
      <c r="B42" s="167"/>
      <c r="C42" s="175">
        <v>2145541.98</v>
      </c>
      <c r="D42" s="176">
        <v>2078999.32</v>
      </c>
      <c r="E42" s="177">
        <f t="shared" si="1"/>
        <v>0.9689856173310578</v>
      </c>
    </row>
    <row r="43" spans="1:5" ht="104.25">
      <c r="A43" s="171" t="s">
        <v>1133</v>
      </c>
      <c r="B43" s="167"/>
      <c r="C43" s="175">
        <v>20000000</v>
      </c>
      <c r="D43" s="176">
        <v>20000000</v>
      </c>
      <c r="E43" s="177">
        <f t="shared" si="1"/>
        <v>1</v>
      </c>
    </row>
    <row r="44" spans="1:5" ht="78">
      <c r="A44" s="171" t="s">
        <v>1134</v>
      </c>
      <c r="B44" s="167"/>
      <c r="C44" s="175">
        <v>58000</v>
      </c>
      <c r="D44" s="176">
        <v>0</v>
      </c>
      <c r="E44" s="177">
        <f t="shared" si="1"/>
        <v>0</v>
      </c>
    </row>
    <row r="45" spans="1:5" ht="65.25">
      <c r="A45" s="170" t="s">
        <v>1153</v>
      </c>
      <c r="B45" s="167"/>
      <c r="C45" s="175">
        <v>2642255.73</v>
      </c>
      <c r="D45" s="176">
        <v>2642255.73</v>
      </c>
      <c r="E45" s="177">
        <f t="shared" si="1"/>
        <v>1</v>
      </c>
    </row>
    <row r="46" spans="1:5" ht="65.25">
      <c r="A46" s="170" t="s">
        <v>1152</v>
      </c>
      <c r="B46" s="167"/>
      <c r="C46" s="175">
        <v>3058149.78</v>
      </c>
      <c r="D46" s="176">
        <v>3058149.78</v>
      </c>
      <c r="E46" s="177">
        <f t="shared" si="1"/>
        <v>1</v>
      </c>
    </row>
    <row r="47" spans="1:5" ht="15" thickBot="1">
      <c r="A47" s="161" t="s">
        <v>1135</v>
      </c>
      <c r="B47" s="172"/>
      <c r="C47" s="180">
        <f>C5+C11+C15+C32</f>
        <v>311522290.18</v>
      </c>
      <c r="D47" s="180">
        <f>D5+D11+D15+D32</f>
        <v>310580633.86</v>
      </c>
      <c r="E47" s="181">
        <f t="shared" si="1"/>
        <v>0.9969772425611795</v>
      </c>
    </row>
  </sheetData>
  <sheetProtection/>
  <mergeCells count="2"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fitToHeight="7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0.7109375" style="0" customWidth="1"/>
    <col min="2" max="4" width="14.7109375" style="0" customWidth="1"/>
  </cols>
  <sheetData>
    <row r="1" spans="1:4" ht="64.5" customHeight="1">
      <c r="A1" s="16"/>
      <c r="B1" s="236" t="s">
        <v>1178</v>
      </c>
      <c r="C1" s="236"/>
      <c r="D1" s="236"/>
    </row>
    <row r="2" spans="1:4" ht="87" customHeight="1">
      <c r="A2" s="232" t="s">
        <v>1175</v>
      </c>
      <c r="B2" s="238"/>
      <c r="C2" s="238"/>
      <c r="D2" s="238"/>
    </row>
    <row r="3" spans="1:4" ht="15" thickBot="1">
      <c r="A3" s="182"/>
      <c r="B3" s="182"/>
      <c r="C3" s="158" t="s">
        <v>266</v>
      </c>
      <c r="D3" s="182"/>
    </row>
    <row r="4" spans="1:4" ht="34.5">
      <c r="A4" s="183" t="s">
        <v>1154</v>
      </c>
      <c r="B4" s="184" t="s">
        <v>568</v>
      </c>
      <c r="C4" s="185" t="s">
        <v>3</v>
      </c>
      <c r="D4" s="186" t="s">
        <v>267</v>
      </c>
    </row>
    <row r="5" spans="1:4" ht="14.25">
      <c r="A5" s="187" t="s">
        <v>1155</v>
      </c>
      <c r="B5" s="190">
        <f>B6+B7</f>
        <v>1480082.46</v>
      </c>
      <c r="C5" s="190">
        <f>C6+C7</f>
        <v>1480082.46</v>
      </c>
      <c r="D5" s="191">
        <f>C5/B5</f>
        <v>1</v>
      </c>
    </row>
    <row r="6" spans="1:4" ht="26.25">
      <c r="A6" s="160" t="s">
        <v>1156</v>
      </c>
      <c r="B6" s="146">
        <v>1285564.89</v>
      </c>
      <c r="C6" s="146">
        <v>1285564.89</v>
      </c>
      <c r="D6" s="191">
        <f aca="true" t="shared" si="0" ref="D6:D36">C6/B6</f>
        <v>1</v>
      </c>
    </row>
    <row r="7" spans="1:4" ht="65.25">
      <c r="A7" s="160" t="s">
        <v>1157</v>
      </c>
      <c r="B7" s="146">
        <v>194517.57</v>
      </c>
      <c r="C7" s="146">
        <v>194517.57</v>
      </c>
      <c r="D7" s="191">
        <f t="shared" si="0"/>
        <v>1</v>
      </c>
    </row>
    <row r="8" spans="1:4" ht="40.5" customHeight="1">
      <c r="A8" s="159" t="s">
        <v>1158</v>
      </c>
      <c r="B8" s="192">
        <f>B9</f>
        <v>27479.41</v>
      </c>
      <c r="C8" s="192">
        <f>C9</f>
        <v>27479.41</v>
      </c>
      <c r="D8" s="191">
        <f t="shared" si="0"/>
        <v>1</v>
      </c>
    </row>
    <row r="9" spans="1:4" ht="78" customHeight="1">
      <c r="A9" s="160" t="s">
        <v>1159</v>
      </c>
      <c r="B9" s="146">
        <v>27479.41</v>
      </c>
      <c r="C9" s="146">
        <v>27479.41</v>
      </c>
      <c r="D9" s="191">
        <f t="shared" si="0"/>
        <v>1</v>
      </c>
    </row>
    <row r="10" spans="1:4" ht="14.25">
      <c r="A10" s="159" t="s">
        <v>1160</v>
      </c>
      <c r="B10" s="192">
        <f>B11+B12</f>
        <v>447816.48000000004</v>
      </c>
      <c r="C10" s="192">
        <f>C11+C12</f>
        <v>447816.48000000004</v>
      </c>
      <c r="D10" s="191">
        <f t="shared" si="0"/>
        <v>1</v>
      </c>
    </row>
    <row r="11" spans="1:4" ht="78" customHeight="1">
      <c r="A11" s="160" t="s">
        <v>1159</v>
      </c>
      <c r="B11" s="146">
        <v>45911.52</v>
      </c>
      <c r="C11" s="146">
        <v>45911.52</v>
      </c>
      <c r="D11" s="191">
        <f t="shared" si="0"/>
        <v>1</v>
      </c>
    </row>
    <row r="12" spans="1:4" ht="52.5">
      <c r="A12" s="160" t="s">
        <v>1161</v>
      </c>
      <c r="B12" s="146">
        <v>401904.96</v>
      </c>
      <c r="C12" s="146">
        <v>401904.96</v>
      </c>
      <c r="D12" s="191">
        <f t="shared" si="0"/>
        <v>1</v>
      </c>
    </row>
    <row r="13" spans="1:4" ht="14.25">
      <c r="A13" s="188" t="s">
        <v>1162</v>
      </c>
      <c r="B13" s="192">
        <f>B14+B15</f>
        <v>4902394.15</v>
      </c>
      <c r="C13" s="192">
        <f>C14+C15</f>
        <v>4902394.15</v>
      </c>
      <c r="D13" s="191">
        <f t="shared" si="0"/>
        <v>1</v>
      </c>
    </row>
    <row r="14" spans="1:4" ht="39">
      <c r="A14" s="189" t="s">
        <v>1159</v>
      </c>
      <c r="B14" s="146">
        <v>116390.25</v>
      </c>
      <c r="C14" s="146">
        <v>116390.25</v>
      </c>
      <c r="D14" s="191">
        <f t="shared" si="0"/>
        <v>1</v>
      </c>
    </row>
    <row r="15" spans="1:4" ht="103.5">
      <c r="A15" s="189" t="s">
        <v>1163</v>
      </c>
      <c r="B15" s="146">
        <v>4786003.9</v>
      </c>
      <c r="C15" s="146">
        <v>4786003.9</v>
      </c>
      <c r="D15" s="191">
        <f t="shared" si="0"/>
        <v>1</v>
      </c>
    </row>
    <row r="16" spans="1:4" ht="14.25">
      <c r="A16" s="188" t="s">
        <v>1164</v>
      </c>
      <c r="B16" s="192">
        <f>B17</f>
        <v>9237.07</v>
      </c>
      <c r="C16" s="192">
        <f>C17</f>
        <v>9237.07</v>
      </c>
      <c r="D16" s="191">
        <f t="shared" si="0"/>
        <v>1</v>
      </c>
    </row>
    <row r="17" spans="1:4" ht="39">
      <c r="A17" s="189" t="s">
        <v>1159</v>
      </c>
      <c r="B17" s="146">
        <v>9237.07</v>
      </c>
      <c r="C17" s="146">
        <v>9237.07</v>
      </c>
      <c r="D17" s="191">
        <f t="shared" si="0"/>
        <v>1</v>
      </c>
    </row>
    <row r="18" spans="1:4" ht="14.25">
      <c r="A18" s="188" t="s">
        <v>1165</v>
      </c>
      <c r="B18" s="192">
        <f>B19</f>
        <v>98795.67</v>
      </c>
      <c r="C18" s="192">
        <f>C19</f>
        <v>98795.67</v>
      </c>
      <c r="D18" s="191">
        <f t="shared" si="0"/>
        <v>1</v>
      </c>
    </row>
    <row r="19" spans="1:4" ht="51.75">
      <c r="A19" s="189" t="s">
        <v>1161</v>
      </c>
      <c r="B19" s="146">
        <v>98795.67</v>
      </c>
      <c r="C19" s="146">
        <v>98795.67</v>
      </c>
      <c r="D19" s="191">
        <f t="shared" si="0"/>
        <v>1</v>
      </c>
    </row>
    <row r="20" spans="1:4" ht="14.25">
      <c r="A20" s="188" t="s">
        <v>1166</v>
      </c>
      <c r="B20" s="192">
        <f>B21+B22</f>
        <v>15336.97</v>
      </c>
      <c r="C20" s="192">
        <f>C21+C22</f>
        <v>15336.97</v>
      </c>
      <c r="D20" s="191">
        <f t="shared" si="0"/>
        <v>1</v>
      </c>
    </row>
    <row r="21" spans="1:4" ht="51.75">
      <c r="A21" s="189" t="s">
        <v>1161</v>
      </c>
      <c r="B21" s="146">
        <v>7963.78</v>
      </c>
      <c r="C21" s="146">
        <v>7963.78</v>
      </c>
      <c r="D21" s="191">
        <f t="shared" si="0"/>
        <v>1</v>
      </c>
    </row>
    <row r="22" spans="1:4" ht="51.75">
      <c r="A22" s="189" t="s">
        <v>1161</v>
      </c>
      <c r="B22" s="146">
        <v>7373.19</v>
      </c>
      <c r="C22" s="146">
        <v>7373.19</v>
      </c>
      <c r="D22" s="191">
        <f t="shared" si="0"/>
        <v>1</v>
      </c>
    </row>
    <row r="23" spans="1:4" ht="14.25">
      <c r="A23" s="188" t="s">
        <v>1167</v>
      </c>
      <c r="B23" s="192">
        <f>B24</f>
        <v>11337.23</v>
      </c>
      <c r="C23" s="192">
        <f>C24</f>
        <v>11337.23</v>
      </c>
      <c r="D23" s="191">
        <f t="shared" si="0"/>
        <v>1</v>
      </c>
    </row>
    <row r="24" spans="1:4" ht="39">
      <c r="A24" s="189" t="s">
        <v>1159</v>
      </c>
      <c r="B24" s="146">
        <v>11337.23</v>
      </c>
      <c r="C24" s="146">
        <v>11337.23</v>
      </c>
      <c r="D24" s="191">
        <f t="shared" si="0"/>
        <v>1</v>
      </c>
    </row>
    <row r="25" spans="1:4" ht="14.25">
      <c r="A25" s="188" t="s">
        <v>1168</v>
      </c>
      <c r="B25" s="192">
        <f>B26</f>
        <v>6904.3</v>
      </c>
      <c r="C25" s="192">
        <f>C26</f>
        <v>6904.3</v>
      </c>
      <c r="D25" s="191">
        <f t="shared" si="0"/>
        <v>1</v>
      </c>
    </row>
    <row r="26" spans="1:4" ht="51.75">
      <c r="A26" s="189" t="s">
        <v>1161</v>
      </c>
      <c r="B26" s="146">
        <v>6904.3</v>
      </c>
      <c r="C26" s="146">
        <v>6904.3</v>
      </c>
      <c r="D26" s="191">
        <f t="shared" si="0"/>
        <v>1</v>
      </c>
    </row>
    <row r="27" spans="1:4" ht="14.25">
      <c r="A27" s="159" t="s">
        <v>1169</v>
      </c>
      <c r="B27" s="192">
        <f>B28+B29</f>
        <v>44031.35</v>
      </c>
      <c r="C27" s="192">
        <f>C28+C29</f>
        <v>44031.35</v>
      </c>
      <c r="D27" s="191">
        <f t="shared" si="0"/>
        <v>1</v>
      </c>
    </row>
    <row r="28" spans="1:4" ht="39">
      <c r="A28" s="160" t="s">
        <v>1159</v>
      </c>
      <c r="B28" s="146">
        <v>6401</v>
      </c>
      <c r="C28" s="146">
        <v>6401</v>
      </c>
      <c r="D28" s="191">
        <f t="shared" si="0"/>
        <v>1</v>
      </c>
    </row>
    <row r="29" spans="1:4" ht="52.5">
      <c r="A29" s="160" t="s">
        <v>1161</v>
      </c>
      <c r="B29" s="146">
        <v>37630.35</v>
      </c>
      <c r="C29" s="146">
        <v>37630.35</v>
      </c>
      <c r="D29" s="191">
        <f t="shared" si="0"/>
        <v>1</v>
      </c>
    </row>
    <row r="30" spans="1:4" ht="14.25">
      <c r="A30" s="159" t="s">
        <v>1170</v>
      </c>
      <c r="B30" s="192">
        <f>B31</f>
        <v>36846.6</v>
      </c>
      <c r="C30" s="192">
        <f>C31</f>
        <v>36846.6</v>
      </c>
      <c r="D30" s="191">
        <f t="shared" si="0"/>
        <v>1</v>
      </c>
    </row>
    <row r="31" spans="1:4" ht="52.5">
      <c r="A31" s="160" t="s">
        <v>1161</v>
      </c>
      <c r="B31" s="146">
        <v>36846.6</v>
      </c>
      <c r="C31" s="146">
        <v>36846.6</v>
      </c>
      <c r="D31" s="191">
        <f t="shared" si="0"/>
        <v>1</v>
      </c>
    </row>
    <row r="32" spans="1:4" ht="14.25">
      <c r="A32" s="159" t="s">
        <v>1171</v>
      </c>
      <c r="B32" s="192">
        <f>B33</f>
        <v>13712.58</v>
      </c>
      <c r="C32" s="192">
        <f>C33</f>
        <v>13712.58</v>
      </c>
      <c r="D32" s="191">
        <f t="shared" si="0"/>
        <v>1</v>
      </c>
    </row>
    <row r="33" spans="1:4" ht="65.25">
      <c r="A33" s="160" t="s">
        <v>1157</v>
      </c>
      <c r="B33" s="146">
        <v>13712.58</v>
      </c>
      <c r="C33" s="146">
        <v>13712.58</v>
      </c>
      <c r="D33" s="191">
        <f t="shared" si="0"/>
        <v>1</v>
      </c>
    </row>
    <row r="34" spans="1:4" ht="26.25">
      <c r="A34" s="159" t="s">
        <v>1172</v>
      </c>
      <c r="B34" s="192">
        <f>B35</f>
        <v>1135526</v>
      </c>
      <c r="C34" s="192">
        <f>C35</f>
        <v>1135526</v>
      </c>
      <c r="D34" s="191">
        <f t="shared" si="0"/>
        <v>1</v>
      </c>
    </row>
    <row r="35" spans="1:4" ht="26.25">
      <c r="A35" s="160" t="s">
        <v>1173</v>
      </c>
      <c r="B35" s="146">
        <v>1135526</v>
      </c>
      <c r="C35" s="146">
        <v>1135526</v>
      </c>
      <c r="D35" s="191">
        <f t="shared" si="0"/>
        <v>1</v>
      </c>
    </row>
    <row r="36" spans="1:4" ht="15" thickBot="1">
      <c r="A36" s="161" t="s">
        <v>1174</v>
      </c>
      <c r="B36" s="193">
        <f>B5+B8+B10+B13+B16+B18+B20+B23+B25+B27+B30+B32+B34</f>
        <v>8229500.27</v>
      </c>
      <c r="C36" s="193">
        <f>C5+C8+C10+C13+C16+C18+C20+C23+C25+C27+C30+C32+C34</f>
        <v>8229500.27</v>
      </c>
      <c r="D36" s="191">
        <f t="shared" si="0"/>
        <v>1</v>
      </c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showGridLines="0" zoomScalePageLayoutView="0" workbookViewId="0" topLeftCell="A1">
      <selection activeCell="A2" sqref="A2:E2"/>
    </sheetView>
  </sheetViews>
  <sheetFormatPr defaultColWidth="9.140625" defaultRowHeight="15"/>
  <cols>
    <col min="1" max="1" width="19.140625" style="16" customWidth="1"/>
    <col min="2" max="2" width="50.7109375" style="16" customWidth="1"/>
    <col min="3" max="3" width="14.00390625" style="16" customWidth="1"/>
    <col min="4" max="4" width="13.57421875" style="16" customWidth="1"/>
    <col min="5" max="5" width="10.7109375" style="16" customWidth="1"/>
  </cols>
  <sheetData>
    <row r="1" spans="1:5" ht="79.5" customHeight="1">
      <c r="A1" s="24"/>
      <c r="B1" s="25"/>
      <c r="C1" s="195" t="s">
        <v>1185</v>
      </c>
      <c r="D1" s="195"/>
      <c r="E1" s="195"/>
    </row>
    <row r="2" spans="1:5" ht="36.75" customHeight="1">
      <c r="A2" s="202" t="s">
        <v>562</v>
      </c>
      <c r="B2" s="203"/>
      <c r="C2" s="203"/>
      <c r="D2" s="203"/>
      <c r="E2" s="203"/>
    </row>
    <row r="3" spans="1:5" ht="23.25" customHeight="1" thickBot="1">
      <c r="A3" s="24"/>
      <c r="B3" s="25"/>
      <c r="C3" s="26"/>
      <c r="D3" s="27" t="s">
        <v>266</v>
      </c>
      <c r="E3" s="26"/>
    </row>
    <row r="4" spans="1:5" ht="15" customHeight="1">
      <c r="A4" s="200" t="s">
        <v>2</v>
      </c>
      <c r="B4" s="198" t="s">
        <v>269</v>
      </c>
      <c r="C4" s="198" t="s">
        <v>270</v>
      </c>
      <c r="D4" s="198" t="s">
        <v>3</v>
      </c>
      <c r="E4" s="204" t="s">
        <v>267</v>
      </c>
    </row>
    <row r="5" spans="1:5" ht="14.25">
      <c r="A5" s="201"/>
      <c r="B5" s="199"/>
      <c r="C5" s="199"/>
      <c r="D5" s="199"/>
      <c r="E5" s="205"/>
    </row>
    <row r="6" spans="1:5" ht="14.25">
      <c r="A6" s="201"/>
      <c r="B6" s="199"/>
      <c r="C6" s="199"/>
      <c r="D6" s="199"/>
      <c r="E6" s="205"/>
    </row>
    <row r="7" spans="1:5" ht="14.25">
      <c r="A7" s="28" t="s">
        <v>5</v>
      </c>
      <c r="B7" s="29" t="s">
        <v>274</v>
      </c>
      <c r="C7" s="30">
        <v>776220874.92</v>
      </c>
      <c r="D7" s="30">
        <v>771112083.33</v>
      </c>
      <c r="E7" s="31">
        <f>D7/C7</f>
        <v>0.9934183790270695</v>
      </c>
    </row>
    <row r="8" spans="1:5" ht="14.25">
      <c r="A8" s="32" t="s">
        <v>272</v>
      </c>
      <c r="B8" s="33" t="s">
        <v>271</v>
      </c>
      <c r="C8" s="34"/>
      <c r="D8" s="34"/>
      <c r="E8" s="31"/>
    </row>
    <row r="9" spans="1:5" ht="14.25">
      <c r="A9" s="35" t="s">
        <v>276</v>
      </c>
      <c r="B9" s="36" t="s">
        <v>275</v>
      </c>
      <c r="C9" s="37">
        <v>259376956.09</v>
      </c>
      <c r="D9" s="37">
        <v>265699060.82</v>
      </c>
      <c r="E9" s="31">
        <f aca="true" t="shared" si="0" ref="E9:E71">D9/C9</f>
        <v>1.0243741958626669</v>
      </c>
    </row>
    <row r="10" spans="1:5" ht="14.25">
      <c r="A10" s="35" t="s">
        <v>278</v>
      </c>
      <c r="B10" s="36" t="s">
        <v>277</v>
      </c>
      <c r="C10" s="37">
        <v>102305001.85</v>
      </c>
      <c r="D10" s="37">
        <v>103457936.97</v>
      </c>
      <c r="E10" s="31">
        <f t="shared" si="0"/>
        <v>1.0112695870109112</v>
      </c>
    </row>
    <row r="11" spans="1:5" ht="14.25">
      <c r="A11" s="35" t="s">
        <v>280</v>
      </c>
      <c r="B11" s="36" t="s">
        <v>279</v>
      </c>
      <c r="C11" s="37">
        <v>102305001.85</v>
      </c>
      <c r="D11" s="37">
        <v>103457936.97</v>
      </c>
      <c r="E11" s="31">
        <f t="shared" si="0"/>
        <v>1.0112695870109112</v>
      </c>
    </row>
    <row r="12" spans="1:5" ht="65.25">
      <c r="A12" s="35" t="s">
        <v>282</v>
      </c>
      <c r="B12" s="36" t="s">
        <v>281</v>
      </c>
      <c r="C12" s="37">
        <v>99980001.85</v>
      </c>
      <c r="D12" s="37">
        <v>101016706.38</v>
      </c>
      <c r="E12" s="31">
        <f t="shared" si="0"/>
        <v>1.0103691189319577</v>
      </c>
    </row>
    <row r="13" spans="1:5" ht="104.25">
      <c r="A13" s="35" t="s">
        <v>284</v>
      </c>
      <c r="B13" s="36" t="s">
        <v>283</v>
      </c>
      <c r="C13" s="37">
        <v>730000</v>
      </c>
      <c r="D13" s="37">
        <v>773509.43</v>
      </c>
      <c r="E13" s="31">
        <f t="shared" si="0"/>
        <v>1.0596019589041097</v>
      </c>
    </row>
    <row r="14" spans="1:5" ht="39">
      <c r="A14" s="35" t="s">
        <v>286</v>
      </c>
      <c r="B14" s="36" t="s">
        <v>285</v>
      </c>
      <c r="C14" s="37">
        <v>615000</v>
      </c>
      <c r="D14" s="37">
        <v>612046.42</v>
      </c>
      <c r="E14" s="31">
        <f t="shared" si="0"/>
        <v>0.995197430894309</v>
      </c>
    </row>
    <row r="15" spans="1:5" ht="78">
      <c r="A15" s="35" t="s">
        <v>288</v>
      </c>
      <c r="B15" s="36" t="s">
        <v>287</v>
      </c>
      <c r="C15" s="37">
        <v>980000</v>
      </c>
      <c r="D15" s="37">
        <v>1055674.74</v>
      </c>
      <c r="E15" s="31">
        <f t="shared" si="0"/>
        <v>1.0772191224489795</v>
      </c>
    </row>
    <row r="16" spans="1:5" ht="39">
      <c r="A16" s="35" t="s">
        <v>290</v>
      </c>
      <c r="B16" s="36" t="s">
        <v>289</v>
      </c>
      <c r="C16" s="37">
        <v>7747586.62</v>
      </c>
      <c r="D16" s="37">
        <v>7686849.8</v>
      </c>
      <c r="E16" s="31">
        <f t="shared" si="0"/>
        <v>0.9921605497325824</v>
      </c>
    </row>
    <row r="17" spans="1:5" ht="26.25">
      <c r="A17" s="35" t="s">
        <v>292</v>
      </c>
      <c r="B17" s="36" t="s">
        <v>291</v>
      </c>
      <c r="C17" s="37">
        <v>7747586.62</v>
      </c>
      <c r="D17" s="37">
        <v>7686849.8</v>
      </c>
      <c r="E17" s="31">
        <f t="shared" si="0"/>
        <v>0.9921605497325824</v>
      </c>
    </row>
    <row r="18" spans="1:5" ht="65.25">
      <c r="A18" s="35" t="s">
        <v>294</v>
      </c>
      <c r="B18" s="36" t="s">
        <v>293</v>
      </c>
      <c r="C18" s="37">
        <v>2729588.43</v>
      </c>
      <c r="D18" s="37">
        <v>2679657.39</v>
      </c>
      <c r="E18" s="31">
        <f t="shared" si="0"/>
        <v>0.9817074840106939</v>
      </c>
    </row>
    <row r="19" spans="1:5" ht="78">
      <c r="A19" s="35" t="s">
        <v>296</v>
      </c>
      <c r="B19" s="36" t="s">
        <v>295</v>
      </c>
      <c r="C19" s="37">
        <v>62054.17</v>
      </c>
      <c r="D19" s="37">
        <v>72593.73</v>
      </c>
      <c r="E19" s="31">
        <f t="shared" si="0"/>
        <v>1.16984450843513</v>
      </c>
    </row>
    <row r="20" spans="1:5" ht="65.25">
      <c r="A20" s="35" t="s">
        <v>298</v>
      </c>
      <c r="B20" s="36" t="s">
        <v>297</v>
      </c>
      <c r="C20" s="37">
        <v>5425438.16</v>
      </c>
      <c r="D20" s="37">
        <v>5279248.13</v>
      </c>
      <c r="E20" s="31">
        <f t="shared" si="0"/>
        <v>0.9730547053180308</v>
      </c>
    </row>
    <row r="21" spans="1:5" ht="65.25">
      <c r="A21" s="35" t="s">
        <v>300</v>
      </c>
      <c r="B21" s="36" t="s">
        <v>299</v>
      </c>
      <c r="C21" s="37">
        <v>-469494.14</v>
      </c>
      <c r="D21" s="37">
        <v>-344649.45</v>
      </c>
      <c r="E21" s="31">
        <f t="shared" si="0"/>
        <v>0.7340867981866611</v>
      </c>
    </row>
    <row r="22" spans="1:5" ht="14.25">
      <c r="A22" s="35" t="s">
        <v>302</v>
      </c>
      <c r="B22" s="36" t="s">
        <v>301</v>
      </c>
      <c r="C22" s="37">
        <v>30230000</v>
      </c>
      <c r="D22" s="37">
        <v>29986289.49</v>
      </c>
      <c r="E22" s="31">
        <f t="shared" si="0"/>
        <v>0.991938124048958</v>
      </c>
    </row>
    <row r="23" spans="1:5" ht="26.25">
      <c r="A23" s="35" t="s">
        <v>304</v>
      </c>
      <c r="B23" s="36" t="s">
        <v>303</v>
      </c>
      <c r="C23" s="37">
        <v>30000000</v>
      </c>
      <c r="D23" s="37">
        <v>29728860.66</v>
      </c>
      <c r="E23" s="31">
        <f t="shared" si="0"/>
        <v>0.990962022</v>
      </c>
    </row>
    <row r="24" spans="1:5" ht="26.25">
      <c r="A24" s="35" t="s">
        <v>305</v>
      </c>
      <c r="B24" s="36" t="s">
        <v>303</v>
      </c>
      <c r="C24" s="37">
        <v>29972000</v>
      </c>
      <c r="D24" s="37">
        <v>29727776.3</v>
      </c>
      <c r="E24" s="31">
        <f t="shared" si="0"/>
        <v>0.9918516048311757</v>
      </c>
    </row>
    <row r="25" spans="1:5" ht="39">
      <c r="A25" s="35" t="s">
        <v>307</v>
      </c>
      <c r="B25" s="36" t="s">
        <v>306</v>
      </c>
      <c r="C25" s="37">
        <v>28000</v>
      </c>
      <c r="D25" s="37">
        <v>1084.36</v>
      </c>
      <c r="E25" s="31">
        <f t="shared" si="0"/>
        <v>0.038727142857142856</v>
      </c>
    </row>
    <row r="26" spans="1:5" ht="26.25">
      <c r="A26" s="35" t="s">
        <v>309</v>
      </c>
      <c r="B26" s="36" t="s">
        <v>308</v>
      </c>
      <c r="C26" s="37">
        <v>230000</v>
      </c>
      <c r="D26" s="37">
        <v>257428.83</v>
      </c>
      <c r="E26" s="31">
        <f t="shared" si="0"/>
        <v>1.1192557826086955</v>
      </c>
    </row>
    <row r="27" spans="1:5" ht="39">
      <c r="A27" s="35" t="s">
        <v>311</v>
      </c>
      <c r="B27" s="36" t="s">
        <v>310</v>
      </c>
      <c r="C27" s="37">
        <v>230000</v>
      </c>
      <c r="D27" s="37">
        <v>257428.83</v>
      </c>
      <c r="E27" s="31">
        <f t="shared" si="0"/>
        <v>1.1192557826086955</v>
      </c>
    </row>
    <row r="28" spans="1:5" ht="14.25">
      <c r="A28" s="35" t="s">
        <v>313</v>
      </c>
      <c r="B28" s="36" t="s">
        <v>312</v>
      </c>
      <c r="C28" s="37">
        <v>50298000</v>
      </c>
      <c r="D28" s="37">
        <v>54510310.15</v>
      </c>
      <c r="E28" s="31">
        <f t="shared" si="0"/>
        <v>1.083747070460058</v>
      </c>
    </row>
    <row r="29" spans="1:5" ht="14.25">
      <c r="A29" s="35" t="s">
        <v>315</v>
      </c>
      <c r="B29" s="36" t="s">
        <v>314</v>
      </c>
      <c r="C29" s="37">
        <v>3500000</v>
      </c>
      <c r="D29" s="37">
        <v>3613061.85</v>
      </c>
      <c r="E29" s="31">
        <f t="shared" si="0"/>
        <v>1.0323033857142858</v>
      </c>
    </row>
    <row r="30" spans="1:5" ht="39">
      <c r="A30" s="35" t="s">
        <v>317</v>
      </c>
      <c r="B30" s="36" t="s">
        <v>316</v>
      </c>
      <c r="C30" s="37">
        <v>3500000</v>
      </c>
      <c r="D30" s="37">
        <v>3613061.85</v>
      </c>
      <c r="E30" s="31">
        <f t="shared" si="0"/>
        <v>1.0323033857142858</v>
      </c>
    </row>
    <row r="31" spans="1:5" ht="14.25">
      <c r="A31" s="35" t="s">
        <v>319</v>
      </c>
      <c r="B31" s="36" t="s">
        <v>318</v>
      </c>
      <c r="C31" s="37">
        <v>46798000</v>
      </c>
      <c r="D31" s="37">
        <v>50897248.3</v>
      </c>
      <c r="E31" s="31">
        <f t="shared" si="0"/>
        <v>1.0875945189965381</v>
      </c>
    </row>
    <row r="32" spans="1:5" ht="14.25">
      <c r="A32" s="35" t="s">
        <v>321</v>
      </c>
      <c r="B32" s="36" t="s">
        <v>320</v>
      </c>
      <c r="C32" s="37">
        <v>39198000</v>
      </c>
      <c r="D32" s="37">
        <v>42637568.61</v>
      </c>
      <c r="E32" s="31">
        <f t="shared" si="0"/>
        <v>1.087748574161947</v>
      </c>
    </row>
    <row r="33" spans="1:5" ht="26.25">
      <c r="A33" s="35" t="s">
        <v>323</v>
      </c>
      <c r="B33" s="36" t="s">
        <v>322</v>
      </c>
      <c r="C33" s="37">
        <v>39198000</v>
      </c>
      <c r="D33" s="37">
        <v>42637568.61</v>
      </c>
      <c r="E33" s="31">
        <f t="shared" si="0"/>
        <v>1.087748574161947</v>
      </c>
    </row>
    <row r="34" spans="1:5" ht="14.25">
      <c r="A34" s="35" t="s">
        <v>325</v>
      </c>
      <c r="B34" s="36" t="s">
        <v>324</v>
      </c>
      <c r="C34" s="37">
        <v>7600000</v>
      </c>
      <c r="D34" s="37">
        <v>8259679.69</v>
      </c>
      <c r="E34" s="31">
        <f t="shared" si="0"/>
        <v>1.0867999592105264</v>
      </c>
    </row>
    <row r="35" spans="1:5" ht="39">
      <c r="A35" s="35" t="s">
        <v>327</v>
      </c>
      <c r="B35" s="36" t="s">
        <v>326</v>
      </c>
      <c r="C35" s="37">
        <v>7600000</v>
      </c>
      <c r="D35" s="37">
        <v>8259679.69</v>
      </c>
      <c r="E35" s="31">
        <f t="shared" si="0"/>
        <v>1.0867999592105264</v>
      </c>
    </row>
    <row r="36" spans="1:5" ht="26.25">
      <c r="A36" s="35" t="s">
        <v>329</v>
      </c>
      <c r="B36" s="36" t="s">
        <v>328</v>
      </c>
      <c r="C36" s="37">
        <v>7000</v>
      </c>
      <c r="D36" s="37">
        <v>6961.19</v>
      </c>
      <c r="E36" s="31">
        <f t="shared" si="0"/>
        <v>0.9944557142857142</v>
      </c>
    </row>
    <row r="37" spans="1:5" ht="14.25">
      <c r="A37" s="35" t="s">
        <v>331</v>
      </c>
      <c r="B37" s="36" t="s">
        <v>330</v>
      </c>
      <c r="C37" s="37">
        <v>7000</v>
      </c>
      <c r="D37" s="37">
        <v>6961.19</v>
      </c>
      <c r="E37" s="31">
        <f t="shared" si="0"/>
        <v>0.9944557142857142</v>
      </c>
    </row>
    <row r="38" spans="1:5" ht="26.25">
      <c r="A38" s="35" t="s">
        <v>333</v>
      </c>
      <c r="B38" s="36" t="s">
        <v>332</v>
      </c>
      <c r="C38" s="37">
        <v>7000</v>
      </c>
      <c r="D38" s="37">
        <v>6961.19</v>
      </c>
      <c r="E38" s="31">
        <f t="shared" si="0"/>
        <v>0.9944557142857142</v>
      </c>
    </row>
    <row r="39" spans="1:5" ht="14.25">
      <c r="A39" s="35" t="s">
        <v>335</v>
      </c>
      <c r="B39" s="36" t="s">
        <v>334</v>
      </c>
      <c r="C39" s="37">
        <v>5054038.29</v>
      </c>
      <c r="D39" s="37">
        <v>5109397.77</v>
      </c>
      <c r="E39" s="31">
        <f t="shared" si="0"/>
        <v>1.0109535141650063</v>
      </c>
    </row>
    <row r="40" spans="1:5" ht="26.25">
      <c r="A40" s="35" t="s">
        <v>337</v>
      </c>
      <c r="B40" s="36" t="s">
        <v>336</v>
      </c>
      <c r="C40" s="37">
        <v>4978688.29</v>
      </c>
      <c r="D40" s="37">
        <v>5029047.77</v>
      </c>
      <c r="E40" s="31">
        <f t="shared" si="0"/>
        <v>1.010115009630378</v>
      </c>
    </row>
    <row r="41" spans="1:5" ht="39">
      <c r="A41" s="35" t="s">
        <v>339</v>
      </c>
      <c r="B41" s="36" t="s">
        <v>338</v>
      </c>
      <c r="C41" s="37">
        <v>4978688.29</v>
      </c>
      <c r="D41" s="37">
        <v>5029047.77</v>
      </c>
      <c r="E41" s="31">
        <f t="shared" si="0"/>
        <v>1.010115009630378</v>
      </c>
    </row>
    <row r="42" spans="1:5" ht="39">
      <c r="A42" s="35" t="s">
        <v>341</v>
      </c>
      <c r="B42" s="36" t="s">
        <v>340</v>
      </c>
      <c r="C42" s="37">
        <v>75350</v>
      </c>
      <c r="D42" s="37">
        <v>80350</v>
      </c>
      <c r="E42" s="31">
        <f t="shared" si="0"/>
        <v>1.06635700066357</v>
      </c>
    </row>
    <row r="43" spans="1:5" ht="78">
      <c r="A43" s="35" t="s">
        <v>343</v>
      </c>
      <c r="B43" s="36" t="s">
        <v>342</v>
      </c>
      <c r="C43" s="37">
        <v>350</v>
      </c>
      <c r="D43" s="37">
        <v>350</v>
      </c>
      <c r="E43" s="31">
        <f t="shared" si="0"/>
        <v>1</v>
      </c>
    </row>
    <row r="44" spans="1:5" ht="26.25">
      <c r="A44" s="35" t="s">
        <v>345</v>
      </c>
      <c r="B44" s="36" t="s">
        <v>344</v>
      </c>
      <c r="C44" s="37">
        <v>75000</v>
      </c>
      <c r="D44" s="37">
        <v>80000</v>
      </c>
      <c r="E44" s="31">
        <f t="shared" si="0"/>
        <v>1.0666666666666667</v>
      </c>
    </row>
    <row r="45" spans="1:5" ht="39">
      <c r="A45" s="35" t="s">
        <v>347</v>
      </c>
      <c r="B45" s="36" t="s">
        <v>346</v>
      </c>
      <c r="C45" s="37">
        <v>1125.01</v>
      </c>
      <c r="D45" s="37">
        <v>-904.08</v>
      </c>
      <c r="E45" s="31">
        <f t="shared" si="0"/>
        <v>-0.8036195233820145</v>
      </c>
    </row>
    <row r="46" spans="1:5" ht="26.25">
      <c r="A46" s="35" t="s">
        <v>349</v>
      </c>
      <c r="B46" s="36" t="s">
        <v>348</v>
      </c>
      <c r="C46" s="37">
        <v>100</v>
      </c>
      <c r="D46" s="37">
        <v>13.9</v>
      </c>
      <c r="E46" s="31">
        <f t="shared" si="0"/>
        <v>0.139</v>
      </c>
    </row>
    <row r="47" spans="1:5" ht="39">
      <c r="A47" s="35" t="s">
        <v>351</v>
      </c>
      <c r="B47" s="36" t="s">
        <v>350</v>
      </c>
      <c r="C47" s="37">
        <v>100</v>
      </c>
      <c r="D47" s="37">
        <v>13.9</v>
      </c>
      <c r="E47" s="31">
        <f t="shared" si="0"/>
        <v>0.139</v>
      </c>
    </row>
    <row r="48" spans="1:5" ht="14.25">
      <c r="A48" s="35" t="s">
        <v>353</v>
      </c>
      <c r="B48" s="36" t="s">
        <v>352</v>
      </c>
      <c r="C48" s="37">
        <v>425.01</v>
      </c>
      <c r="D48" s="37">
        <v>-958.44</v>
      </c>
      <c r="E48" s="31">
        <f t="shared" si="0"/>
        <v>-2.2550998800028235</v>
      </c>
    </row>
    <row r="49" spans="1:5" ht="14.25">
      <c r="A49" s="35" t="s">
        <v>355</v>
      </c>
      <c r="B49" s="36" t="s">
        <v>354</v>
      </c>
      <c r="C49" s="37">
        <v>100</v>
      </c>
      <c r="D49" s="37">
        <v>-105.02</v>
      </c>
      <c r="E49" s="31">
        <f t="shared" si="0"/>
        <v>-1.0502</v>
      </c>
    </row>
    <row r="50" spans="1:5" ht="26.25">
      <c r="A50" s="35" t="s">
        <v>357</v>
      </c>
      <c r="B50" s="36" t="s">
        <v>356</v>
      </c>
      <c r="C50" s="37">
        <v>325.01</v>
      </c>
      <c r="D50" s="37">
        <v>-853.42</v>
      </c>
      <c r="E50" s="31">
        <f t="shared" si="0"/>
        <v>-2.6258268976339187</v>
      </c>
    </row>
    <row r="51" spans="1:5" ht="39">
      <c r="A51" s="35" t="s">
        <v>359</v>
      </c>
      <c r="B51" s="36" t="s">
        <v>358</v>
      </c>
      <c r="C51" s="37">
        <v>325.01</v>
      </c>
      <c r="D51" s="37">
        <v>-853.42</v>
      </c>
      <c r="E51" s="31">
        <f t="shared" si="0"/>
        <v>-2.6258268976339187</v>
      </c>
    </row>
    <row r="52" spans="1:5" ht="26.25">
      <c r="A52" s="35" t="s">
        <v>361</v>
      </c>
      <c r="B52" s="36" t="s">
        <v>360</v>
      </c>
      <c r="C52" s="37">
        <v>100</v>
      </c>
      <c r="D52" s="37">
        <v>40.46</v>
      </c>
      <c r="E52" s="31">
        <f t="shared" si="0"/>
        <v>0.4046</v>
      </c>
    </row>
    <row r="53" spans="1:5" ht="14.25">
      <c r="A53" s="35" t="s">
        <v>363</v>
      </c>
      <c r="B53" s="36" t="s">
        <v>362</v>
      </c>
      <c r="C53" s="37">
        <v>100</v>
      </c>
      <c r="D53" s="37">
        <v>40.46</v>
      </c>
      <c r="E53" s="31">
        <f t="shared" si="0"/>
        <v>0.4046</v>
      </c>
    </row>
    <row r="54" spans="1:5" ht="26.25">
      <c r="A54" s="35" t="s">
        <v>365</v>
      </c>
      <c r="B54" s="36" t="s">
        <v>364</v>
      </c>
      <c r="C54" s="37">
        <v>500</v>
      </c>
      <c r="D54" s="37" t="s">
        <v>273</v>
      </c>
      <c r="E54" s="31" t="e">
        <f t="shared" si="0"/>
        <v>#VALUE!</v>
      </c>
    </row>
    <row r="55" spans="1:5" ht="14.25">
      <c r="A55" s="35" t="s">
        <v>367</v>
      </c>
      <c r="B55" s="36" t="s">
        <v>366</v>
      </c>
      <c r="C55" s="37">
        <v>500</v>
      </c>
      <c r="D55" s="37" t="s">
        <v>273</v>
      </c>
      <c r="E55" s="31" t="e">
        <f t="shared" si="0"/>
        <v>#VALUE!</v>
      </c>
    </row>
    <row r="56" spans="1:5" ht="26.25">
      <c r="A56" s="35" t="s">
        <v>369</v>
      </c>
      <c r="B56" s="36" t="s">
        <v>368</v>
      </c>
      <c r="C56" s="37">
        <v>500</v>
      </c>
      <c r="D56" s="37" t="s">
        <v>273</v>
      </c>
      <c r="E56" s="31" t="e">
        <f t="shared" si="0"/>
        <v>#VALUE!</v>
      </c>
    </row>
    <row r="57" spans="1:5" ht="39">
      <c r="A57" s="35" t="s">
        <v>371</v>
      </c>
      <c r="B57" s="36" t="s">
        <v>370</v>
      </c>
      <c r="C57" s="37">
        <v>23323461.48</v>
      </c>
      <c r="D57" s="37">
        <v>23432247.88</v>
      </c>
      <c r="E57" s="31">
        <f t="shared" si="0"/>
        <v>1.0046642476329375</v>
      </c>
    </row>
    <row r="58" spans="1:5" ht="65.25">
      <c r="A58" s="35" t="s">
        <v>373</v>
      </c>
      <c r="B58" s="36" t="s">
        <v>372</v>
      </c>
      <c r="C58" s="37">
        <v>10200</v>
      </c>
      <c r="D58" s="37">
        <v>10153</v>
      </c>
      <c r="E58" s="31">
        <f t="shared" si="0"/>
        <v>0.9953921568627451</v>
      </c>
    </row>
    <row r="59" spans="1:5" ht="52.5">
      <c r="A59" s="35" t="s">
        <v>375</v>
      </c>
      <c r="B59" s="36" t="s">
        <v>374</v>
      </c>
      <c r="C59" s="37">
        <v>10200</v>
      </c>
      <c r="D59" s="37">
        <v>10153</v>
      </c>
      <c r="E59" s="31">
        <f t="shared" si="0"/>
        <v>0.9953921568627451</v>
      </c>
    </row>
    <row r="60" spans="1:5" ht="78">
      <c r="A60" s="35" t="s">
        <v>377</v>
      </c>
      <c r="B60" s="36" t="s">
        <v>376</v>
      </c>
      <c r="C60" s="37">
        <v>22900000</v>
      </c>
      <c r="D60" s="37">
        <v>22954762.56</v>
      </c>
      <c r="E60" s="31">
        <f t="shared" si="0"/>
        <v>1.0023913781659388</v>
      </c>
    </row>
    <row r="61" spans="1:5" ht="65.25">
      <c r="A61" s="35" t="s">
        <v>379</v>
      </c>
      <c r="B61" s="36" t="s">
        <v>378</v>
      </c>
      <c r="C61" s="37">
        <v>18500000</v>
      </c>
      <c r="D61" s="37">
        <v>18515033.41</v>
      </c>
      <c r="E61" s="31">
        <f t="shared" si="0"/>
        <v>1.0008126167567568</v>
      </c>
    </row>
    <row r="62" spans="1:5" ht="78">
      <c r="A62" s="35" t="s">
        <v>381</v>
      </c>
      <c r="B62" s="36" t="s">
        <v>380</v>
      </c>
      <c r="C62" s="37">
        <v>18500000</v>
      </c>
      <c r="D62" s="37">
        <v>18515033.41</v>
      </c>
      <c r="E62" s="31">
        <f t="shared" si="0"/>
        <v>1.0008126167567568</v>
      </c>
    </row>
    <row r="63" spans="1:5" ht="78">
      <c r="A63" s="35" t="s">
        <v>383</v>
      </c>
      <c r="B63" s="36" t="s">
        <v>382</v>
      </c>
      <c r="C63" s="37">
        <v>4400000</v>
      </c>
      <c r="D63" s="37">
        <v>4439729.15</v>
      </c>
      <c r="E63" s="31">
        <f t="shared" si="0"/>
        <v>1.0090293522727274</v>
      </c>
    </row>
    <row r="64" spans="1:5" ht="65.25">
      <c r="A64" s="35" t="s">
        <v>385</v>
      </c>
      <c r="B64" s="36" t="s">
        <v>384</v>
      </c>
      <c r="C64" s="37">
        <v>4400000</v>
      </c>
      <c r="D64" s="37">
        <v>4439729.15</v>
      </c>
      <c r="E64" s="31">
        <f t="shared" si="0"/>
        <v>1.0090293522727274</v>
      </c>
    </row>
    <row r="65" spans="1:5" ht="26.25">
      <c r="A65" s="35" t="s">
        <v>387</v>
      </c>
      <c r="B65" s="36" t="s">
        <v>386</v>
      </c>
      <c r="C65" s="37">
        <v>161400</v>
      </c>
      <c r="D65" s="37">
        <v>161375</v>
      </c>
      <c r="E65" s="31">
        <f t="shared" si="0"/>
        <v>0.9998451053283767</v>
      </c>
    </row>
    <row r="66" spans="1:5" ht="39">
      <c r="A66" s="35" t="s">
        <v>389</v>
      </c>
      <c r="B66" s="36" t="s">
        <v>388</v>
      </c>
      <c r="C66" s="37">
        <v>161400</v>
      </c>
      <c r="D66" s="37">
        <v>161375</v>
      </c>
      <c r="E66" s="31">
        <f t="shared" si="0"/>
        <v>0.9998451053283767</v>
      </c>
    </row>
    <row r="67" spans="1:5" ht="52.5">
      <c r="A67" s="35" t="s">
        <v>391</v>
      </c>
      <c r="B67" s="36" t="s">
        <v>390</v>
      </c>
      <c r="C67" s="37">
        <v>161400</v>
      </c>
      <c r="D67" s="37">
        <v>161375</v>
      </c>
      <c r="E67" s="31">
        <f t="shared" si="0"/>
        <v>0.9998451053283767</v>
      </c>
    </row>
    <row r="68" spans="1:5" ht="78">
      <c r="A68" s="35" t="s">
        <v>393</v>
      </c>
      <c r="B68" s="36" t="s">
        <v>392</v>
      </c>
      <c r="C68" s="37">
        <v>251861.48</v>
      </c>
      <c r="D68" s="37">
        <v>305957.32</v>
      </c>
      <c r="E68" s="31">
        <f t="shared" si="0"/>
        <v>1.2147840948127517</v>
      </c>
    </row>
    <row r="69" spans="1:5" ht="78">
      <c r="A69" s="35" t="s">
        <v>395</v>
      </c>
      <c r="B69" s="36" t="s">
        <v>394</v>
      </c>
      <c r="C69" s="37">
        <v>251861.48</v>
      </c>
      <c r="D69" s="37">
        <v>305957.32</v>
      </c>
      <c r="E69" s="31">
        <f t="shared" si="0"/>
        <v>1.2147840948127517</v>
      </c>
    </row>
    <row r="70" spans="1:5" ht="78">
      <c r="A70" s="35" t="s">
        <v>397</v>
      </c>
      <c r="B70" s="36" t="s">
        <v>396</v>
      </c>
      <c r="C70" s="37">
        <v>251861.48</v>
      </c>
      <c r="D70" s="37">
        <v>305957.32</v>
      </c>
      <c r="E70" s="31">
        <f t="shared" si="0"/>
        <v>1.2147840948127517</v>
      </c>
    </row>
    <row r="71" spans="1:5" ht="26.25">
      <c r="A71" s="35" t="s">
        <v>399</v>
      </c>
      <c r="B71" s="36" t="s">
        <v>398</v>
      </c>
      <c r="C71" s="37">
        <v>547700</v>
      </c>
      <c r="D71" s="37">
        <v>547256.95</v>
      </c>
      <c r="E71" s="31">
        <f t="shared" si="0"/>
        <v>0.9991910717546101</v>
      </c>
    </row>
    <row r="72" spans="1:5" ht="14.25">
      <c r="A72" s="35" t="s">
        <v>401</v>
      </c>
      <c r="B72" s="36" t="s">
        <v>400</v>
      </c>
      <c r="C72" s="37">
        <v>547700</v>
      </c>
      <c r="D72" s="37">
        <v>547256.95</v>
      </c>
      <c r="E72" s="31">
        <f aca="true" t="shared" si="1" ref="E72:E135">D72/C72</f>
        <v>0.9991910717546101</v>
      </c>
    </row>
    <row r="73" spans="1:5" ht="26.25">
      <c r="A73" s="35" t="s">
        <v>403</v>
      </c>
      <c r="B73" s="36" t="s">
        <v>402</v>
      </c>
      <c r="C73" s="37">
        <v>103200</v>
      </c>
      <c r="D73" s="37">
        <v>102872.1</v>
      </c>
      <c r="E73" s="31">
        <f t="shared" si="1"/>
        <v>0.9968226744186047</v>
      </c>
    </row>
    <row r="74" spans="1:5" ht="26.25">
      <c r="A74" s="35" t="s">
        <v>405</v>
      </c>
      <c r="B74" s="36" t="s">
        <v>404</v>
      </c>
      <c r="C74" s="37">
        <v>15000</v>
      </c>
      <c r="D74" s="37">
        <v>14410.78</v>
      </c>
      <c r="E74" s="31">
        <f t="shared" si="1"/>
        <v>0.9607186666666667</v>
      </c>
    </row>
    <row r="75" spans="1:5" ht="14.25">
      <c r="A75" s="35" t="s">
        <v>407</v>
      </c>
      <c r="B75" s="36" t="s">
        <v>406</v>
      </c>
      <c r="C75" s="37">
        <v>38000</v>
      </c>
      <c r="D75" s="37">
        <v>38214.68</v>
      </c>
      <c r="E75" s="31">
        <f t="shared" si="1"/>
        <v>1.0056494736842105</v>
      </c>
    </row>
    <row r="76" spans="1:5" ht="26.25">
      <c r="A76" s="35" t="s">
        <v>409</v>
      </c>
      <c r="B76" s="36" t="s">
        <v>408</v>
      </c>
      <c r="C76" s="37">
        <v>391500</v>
      </c>
      <c r="D76" s="37">
        <v>391759.39</v>
      </c>
      <c r="E76" s="31">
        <f t="shared" si="1"/>
        <v>1.0006625542784164</v>
      </c>
    </row>
    <row r="77" spans="1:5" ht="26.25">
      <c r="A77" s="35" t="s">
        <v>411</v>
      </c>
      <c r="B77" s="36" t="s">
        <v>410</v>
      </c>
      <c r="C77" s="37">
        <v>517192.84</v>
      </c>
      <c r="D77" s="37">
        <v>524691.38</v>
      </c>
      <c r="E77" s="31">
        <f t="shared" si="1"/>
        <v>1.014498537914794</v>
      </c>
    </row>
    <row r="78" spans="1:5" ht="14.25">
      <c r="A78" s="35" t="s">
        <v>413</v>
      </c>
      <c r="B78" s="36" t="s">
        <v>412</v>
      </c>
      <c r="C78" s="37">
        <v>517192.84</v>
      </c>
      <c r="D78" s="37">
        <v>524691.38</v>
      </c>
      <c r="E78" s="31">
        <f t="shared" si="1"/>
        <v>1.014498537914794</v>
      </c>
    </row>
    <row r="79" spans="1:5" ht="14.25">
      <c r="A79" s="35" t="s">
        <v>415</v>
      </c>
      <c r="B79" s="36" t="s">
        <v>414</v>
      </c>
      <c r="C79" s="37">
        <v>517192.84</v>
      </c>
      <c r="D79" s="37">
        <v>524691.38</v>
      </c>
      <c r="E79" s="31">
        <f t="shared" si="1"/>
        <v>1.014498537914794</v>
      </c>
    </row>
    <row r="80" spans="1:5" ht="26.25">
      <c r="A80" s="35" t="s">
        <v>417</v>
      </c>
      <c r="B80" s="36" t="s">
        <v>416</v>
      </c>
      <c r="C80" s="37">
        <v>517192.84</v>
      </c>
      <c r="D80" s="37">
        <v>524691.38</v>
      </c>
      <c r="E80" s="31">
        <f t="shared" si="1"/>
        <v>1.014498537914794</v>
      </c>
    </row>
    <row r="81" spans="1:5" ht="26.25">
      <c r="A81" s="35" t="s">
        <v>419</v>
      </c>
      <c r="B81" s="36" t="s">
        <v>418</v>
      </c>
      <c r="C81" s="37">
        <v>36482600</v>
      </c>
      <c r="D81" s="37">
        <v>37293330.92</v>
      </c>
      <c r="E81" s="31">
        <f t="shared" si="1"/>
        <v>1.0222223997193183</v>
      </c>
    </row>
    <row r="82" spans="1:5" ht="78">
      <c r="A82" s="35" t="s">
        <v>421</v>
      </c>
      <c r="B82" s="36" t="s">
        <v>420</v>
      </c>
      <c r="C82" s="37">
        <v>29782600</v>
      </c>
      <c r="D82" s="37">
        <v>29690295.46</v>
      </c>
      <c r="E82" s="31">
        <f t="shared" si="1"/>
        <v>0.9969007225695541</v>
      </c>
    </row>
    <row r="83" spans="1:5" ht="91.5">
      <c r="A83" s="35" t="s">
        <v>423</v>
      </c>
      <c r="B83" s="36" t="s">
        <v>422</v>
      </c>
      <c r="C83" s="37">
        <v>29782600</v>
      </c>
      <c r="D83" s="37">
        <v>29690295.46</v>
      </c>
      <c r="E83" s="31">
        <f t="shared" si="1"/>
        <v>0.9969007225695541</v>
      </c>
    </row>
    <row r="84" spans="1:5" ht="78">
      <c r="A84" s="35" t="s">
        <v>425</v>
      </c>
      <c r="B84" s="36" t="s">
        <v>424</v>
      </c>
      <c r="C84" s="37">
        <v>29782600</v>
      </c>
      <c r="D84" s="37">
        <v>29690295.46</v>
      </c>
      <c r="E84" s="31">
        <f t="shared" si="1"/>
        <v>0.9969007225695541</v>
      </c>
    </row>
    <row r="85" spans="1:5" ht="26.25">
      <c r="A85" s="35" t="s">
        <v>427</v>
      </c>
      <c r="B85" s="36" t="s">
        <v>426</v>
      </c>
      <c r="C85" s="37">
        <v>6700000</v>
      </c>
      <c r="D85" s="37">
        <v>7603035.46</v>
      </c>
      <c r="E85" s="31">
        <f t="shared" si="1"/>
        <v>1.1347814119402986</v>
      </c>
    </row>
    <row r="86" spans="1:5" ht="26.25">
      <c r="A86" s="35" t="s">
        <v>429</v>
      </c>
      <c r="B86" s="36" t="s">
        <v>428</v>
      </c>
      <c r="C86" s="37">
        <v>6688000</v>
      </c>
      <c r="D86" s="37">
        <v>7591002.96</v>
      </c>
      <c r="E86" s="31">
        <f t="shared" si="1"/>
        <v>1.135018385167464</v>
      </c>
    </row>
    <row r="87" spans="1:5" ht="39">
      <c r="A87" s="35" t="s">
        <v>431</v>
      </c>
      <c r="B87" s="36" t="s">
        <v>430</v>
      </c>
      <c r="C87" s="37">
        <v>6688000</v>
      </c>
      <c r="D87" s="37">
        <v>7591002.96</v>
      </c>
      <c r="E87" s="31">
        <f t="shared" si="1"/>
        <v>1.135018385167464</v>
      </c>
    </row>
    <row r="88" spans="1:5" ht="52.5">
      <c r="A88" s="35" t="s">
        <v>433</v>
      </c>
      <c r="B88" s="36" t="s">
        <v>432</v>
      </c>
      <c r="C88" s="37">
        <v>12000</v>
      </c>
      <c r="D88" s="37">
        <v>12032.5</v>
      </c>
      <c r="E88" s="31">
        <f t="shared" si="1"/>
        <v>1.0027083333333333</v>
      </c>
    </row>
    <row r="89" spans="1:5" ht="52.5">
      <c r="A89" s="35" t="s">
        <v>435</v>
      </c>
      <c r="B89" s="36" t="s">
        <v>434</v>
      </c>
      <c r="C89" s="37">
        <v>12000</v>
      </c>
      <c r="D89" s="37">
        <v>12032.5</v>
      </c>
      <c r="E89" s="31">
        <f t="shared" si="1"/>
        <v>1.0027083333333333</v>
      </c>
    </row>
    <row r="90" spans="1:5" ht="14.25">
      <c r="A90" s="35" t="s">
        <v>437</v>
      </c>
      <c r="B90" s="36" t="s">
        <v>436</v>
      </c>
      <c r="C90" s="37">
        <v>2860450</v>
      </c>
      <c r="D90" s="37">
        <v>3141592.66</v>
      </c>
      <c r="E90" s="31">
        <f t="shared" si="1"/>
        <v>1.0982861647642854</v>
      </c>
    </row>
    <row r="91" spans="1:5" ht="26.25">
      <c r="A91" s="35" t="s">
        <v>439</v>
      </c>
      <c r="B91" s="36" t="s">
        <v>438</v>
      </c>
      <c r="C91" s="37">
        <v>129000</v>
      </c>
      <c r="D91" s="37">
        <v>134591.84</v>
      </c>
      <c r="E91" s="31">
        <f t="shared" si="1"/>
        <v>1.0433475968992247</v>
      </c>
    </row>
    <row r="92" spans="1:5" ht="65.25">
      <c r="A92" s="35" t="s">
        <v>441</v>
      </c>
      <c r="B92" s="36" t="s">
        <v>440</v>
      </c>
      <c r="C92" s="37">
        <v>104000</v>
      </c>
      <c r="D92" s="37">
        <v>107086.07</v>
      </c>
      <c r="E92" s="31">
        <f t="shared" si="1"/>
        <v>1.0296737500000002</v>
      </c>
    </row>
    <row r="93" spans="1:5" ht="52.5">
      <c r="A93" s="35" t="s">
        <v>443</v>
      </c>
      <c r="B93" s="36" t="s">
        <v>442</v>
      </c>
      <c r="C93" s="37">
        <v>25000</v>
      </c>
      <c r="D93" s="37">
        <v>27505.77</v>
      </c>
      <c r="E93" s="31">
        <f t="shared" si="1"/>
        <v>1.1002308</v>
      </c>
    </row>
    <row r="94" spans="1:5" ht="52.5">
      <c r="A94" s="35" t="s">
        <v>445</v>
      </c>
      <c r="B94" s="36" t="s">
        <v>444</v>
      </c>
      <c r="C94" s="37">
        <v>63000</v>
      </c>
      <c r="D94" s="37">
        <v>62600</v>
      </c>
      <c r="E94" s="31">
        <f t="shared" si="1"/>
        <v>0.9936507936507937</v>
      </c>
    </row>
    <row r="95" spans="1:5" ht="52.5">
      <c r="A95" s="35" t="s">
        <v>447</v>
      </c>
      <c r="B95" s="36" t="s">
        <v>446</v>
      </c>
      <c r="C95" s="37">
        <v>51000</v>
      </c>
      <c r="D95" s="37">
        <v>54062.83</v>
      </c>
      <c r="E95" s="31">
        <f t="shared" si="1"/>
        <v>1.0600554901960784</v>
      </c>
    </row>
    <row r="96" spans="1:5" ht="52.5">
      <c r="A96" s="35" t="s">
        <v>449</v>
      </c>
      <c r="B96" s="36" t="s">
        <v>448</v>
      </c>
      <c r="C96" s="37">
        <v>3000</v>
      </c>
      <c r="D96" s="37">
        <v>3000</v>
      </c>
      <c r="E96" s="31">
        <f t="shared" si="1"/>
        <v>1</v>
      </c>
    </row>
    <row r="97" spans="1:5" ht="52.5">
      <c r="A97" s="35" t="s">
        <v>451</v>
      </c>
      <c r="B97" s="36" t="s">
        <v>450</v>
      </c>
      <c r="C97" s="37">
        <v>48000</v>
      </c>
      <c r="D97" s="37">
        <v>51062.83</v>
      </c>
      <c r="E97" s="31">
        <f t="shared" si="1"/>
        <v>1.0638089583333334</v>
      </c>
    </row>
    <row r="98" spans="1:5" ht="39">
      <c r="A98" s="35" t="s">
        <v>453</v>
      </c>
      <c r="B98" s="36" t="s">
        <v>452</v>
      </c>
      <c r="C98" s="37">
        <v>350000</v>
      </c>
      <c r="D98" s="37">
        <v>348000</v>
      </c>
      <c r="E98" s="31">
        <f t="shared" si="1"/>
        <v>0.9942857142857143</v>
      </c>
    </row>
    <row r="99" spans="1:5" ht="52.5">
      <c r="A99" s="35" t="s">
        <v>455</v>
      </c>
      <c r="B99" s="36" t="s">
        <v>454</v>
      </c>
      <c r="C99" s="37">
        <v>350000</v>
      </c>
      <c r="D99" s="37">
        <v>348000</v>
      </c>
      <c r="E99" s="31">
        <f t="shared" si="1"/>
        <v>0.9942857142857143</v>
      </c>
    </row>
    <row r="100" spans="1:5" ht="104.25">
      <c r="A100" s="35" t="s">
        <v>457</v>
      </c>
      <c r="B100" s="36" t="s">
        <v>456</v>
      </c>
      <c r="C100" s="37">
        <v>110850</v>
      </c>
      <c r="D100" s="37">
        <v>118146</v>
      </c>
      <c r="E100" s="31">
        <f t="shared" si="1"/>
        <v>1.0658186738836266</v>
      </c>
    </row>
    <row r="101" spans="1:5" ht="26.25">
      <c r="A101" s="35" t="s">
        <v>459</v>
      </c>
      <c r="B101" s="36" t="s">
        <v>458</v>
      </c>
      <c r="C101" s="37">
        <v>-150</v>
      </c>
      <c r="D101" s="37">
        <v>-150</v>
      </c>
      <c r="E101" s="31">
        <f t="shared" si="1"/>
        <v>1</v>
      </c>
    </row>
    <row r="102" spans="1:5" ht="39">
      <c r="A102" s="35" t="s">
        <v>461</v>
      </c>
      <c r="B102" s="36" t="s">
        <v>460</v>
      </c>
      <c r="C102" s="37">
        <v>12000</v>
      </c>
      <c r="D102" s="37">
        <v>15500</v>
      </c>
      <c r="E102" s="31">
        <f t="shared" si="1"/>
        <v>1.2916666666666667</v>
      </c>
    </row>
    <row r="103" spans="1:5" ht="26.25">
      <c r="A103" s="35" t="s">
        <v>463</v>
      </c>
      <c r="B103" s="36" t="s">
        <v>462</v>
      </c>
      <c r="C103" s="37">
        <v>31000</v>
      </c>
      <c r="D103" s="37">
        <v>31000</v>
      </c>
      <c r="E103" s="31">
        <f t="shared" si="1"/>
        <v>1</v>
      </c>
    </row>
    <row r="104" spans="1:5" ht="26.25">
      <c r="A104" s="35" t="s">
        <v>465</v>
      </c>
      <c r="B104" s="36" t="s">
        <v>464</v>
      </c>
      <c r="C104" s="37">
        <v>68000</v>
      </c>
      <c r="D104" s="37">
        <v>71796</v>
      </c>
      <c r="E104" s="31">
        <f t="shared" si="1"/>
        <v>1.0558235294117646</v>
      </c>
    </row>
    <row r="105" spans="1:5" ht="52.5">
      <c r="A105" s="35" t="s">
        <v>467</v>
      </c>
      <c r="B105" s="36" t="s">
        <v>466</v>
      </c>
      <c r="C105" s="37">
        <v>68000</v>
      </c>
      <c r="D105" s="37">
        <v>71796</v>
      </c>
      <c r="E105" s="31">
        <f t="shared" si="1"/>
        <v>1.0558235294117646</v>
      </c>
    </row>
    <row r="106" spans="1:5" ht="52.5">
      <c r="A106" s="35" t="s">
        <v>469</v>
      </c>
      <c r="B106" s="36" t="s">
        <v>468</v>
      </c>
      <c r="C106" s="37">
        <v>240000</v>
      </c>
      <c r="D106" s="37">
        <v>237400</v>
      </c>
      <c r="E106" s="31">
        <f t="shared" si="1"/>
        <v>0.9891666666666666</v>
      </c>
    </row>
    <row r="107" spans="1:5" ht="26.25">
      <c r="A107" s="35" t="s">
        <v>471</v>
      </c>
      <c r="B107" s="36" t="s">
        <v>470</v>
      </c>
      <c r="C107" s="37">
        <v>40000</v>
      </c>
      <c r="D107" s="37">
        <v>37000</v>
      </c>
      <c r="E107" s="31">
        <f t="shared" si="1"/>
        <v>0.925</v>
      </c>
    </row>
    <row r="108" spans="1:5" ht="26.25">
      <c r="A108" s="35" t="s">
        <v>473</v>
      </c>
      <c r="B108" s="36" t="s">
        <v>472</v>
      </c>
      <c r="C108" s="37">
        <v>40000</v>
      </c>
      <c r="D108" s="37">
        <v>37000</v>
      </c>
      <c r="E108" s="31">
        <f t="shared" si="1"/>
        <v>0.925</v>
      </c>
    </row>
    <row r="109" spans="1:5" ht="65.25">
      <c r="A109" s="35" t="s">
        <v>475</v>
      </c>
      <c r="B109" s="36" t="s">
        <v>474</v>
      </c>
      <c r="C109" s="37">
        <v>103000</v>
      </c>
      <c r="D109" s="37">
        <v>115521.26</v>
      </c>
      <c r="E109" s="31">
        <f t="shared" si="1"/>
        <v>1.1215656310679611</v>
      </c>
    </row>
    <row r="110" spans="1:5" ht="39">
      <c r="A110" s="35" t="s">
        <v>477</v>
      </c>
      <c r="B110" s="36" t="s">
        <v>476</v>
      </c>
      <c r="C110" s="37">
        <v>300</v>
      </c>
      <c r="D110" s="37">
        <v>300</v>
      </c>
      <c r="E110" s="31">
        <f t="shared" si="1"/>
        <v>1</v>
      </c>
    </row>
    <row r="111" spans="1:5" ht="52.5">
      <c r="A111" s="35" t="s">
        <v>479</v>
      </c>
      <c r="B111" s="36" t="s">
        <v>478</v>
      </c>
      <c r="C111" s="37">
        <v>300</v>
      </c>
      <c r="D111" s="37">
        <v>300</v>
      </c>
      <c r="E111" s="31">
        <f t="shared" si="1"/>
        <v>1</v>
      </c>
    </row>
    <row r="112" spans="1:5" ht="26.25">
      <c r="A112" s="35" t="s">
        <v>481</v>
      </c>
      <c r="B112" s="36" t="s">
        <v>480</v>
      </c>
      <c r="C112" s="37">
        <v>1773300</v>
      </c>
      <c r="D112" s="37">
        <v>2033970.73</v>
      </c>
      <c r="E112" s="31">
        <f t="shared" si="1"/>
        <v>1.1469975356679636</v>
      </c>
    </row>
    <row r="113" spans="1:5" ht="39">
      <c r="A113" s="35" t="s">
        <v>483</v>
      </c>
      <c r="B113" s="36" t="s">
        <v>482</v>
      </c>
      <c r="C113" s="37">
        <v>1773300</v>
      </c>
      <c r="D113" s="37">
        <v>2033970.73</v>
      </c>
      <c r="E113" s="31">
        <f t="shared" si="1"/>
        <v>1.1469975356679636</v>
      </c>
    </row>
    <row r="114" spans="1:5" ht="14.25">
      <c r="A114" s="35" t="s">
        <v>485</v>
      </c>
      <c r="B114" s="36" t="s">
        <v>484</v>
      </c>
      <c r="C114" s="37">
        <v>2800</v>
      </c>
      <c r="D114" s="37">
        <v>3099.74</v>
      </c>
      <c r="E114" s="31">
        <f t="shared" si="1"/>
        <v>1.1070499999999999</v>
      </c>
    </row>
    <row r="115" spans="1:5" ht="14.25">
      <c r="A115" s="35" t="s">
        <v>487</v>
      </c>
      <c r="B115" s="36" t="s">
        <v>486</v>
      </c>
      <c r="C115" s="37">
        <v>2800</v>
      </c>
      <c r="D115" s="37">
        <v>3099.74</v>
      </c>
      <c r="E115" s="31">
        <f t="shared" si="1"/>
        <v>1.1070499999999999</v>
      </c>
    </row>
    <row r="116" spans="1:5" ht="14.25">
      <c r="A116" s="35" t="s">
        <v>489</v>
      </c>
      <c r="B116" s="36" t="s">
        <v>488</v>
      </c>
      <c r="C116" s="37">
        <v>2800</v>
      </c>
      <c r="D116" s="37">
        <v>3099.74</v>
      </c>
      <c r="E116" s="31">
        <f t="shared" si="1"/>
        <v>1.1070499999999999</v>
      </c>
    </row>
    <row r="117" spans="1:5" ht="14.25">
      <c r="A117" s="35" t="s">
        <v>491</v>
      </c>
      <c r="B117" s="36" t="s">
        <v>490</v>
      </c>
      <c r="C117" s="37">
        <v>516843918.83</v>
      </c>
      <c r="D117" s="37">
        <v>505413022.51</v>
      </c>
      <c r="E117" s="31">
        <f t="shared" si="1"/>
        <v>0.9778832720990961</v>
      </c>
    </row>
    <row r="118" spans="1:5" ht="39">
      <c r="A118" s="35" t="s">
        <v>493</v>
      </c>
      <c r="B118" s="36" t="s">
        <v>492</v>
      </c>
      <c r="C118" s="37">
        <v>518697845</v>
      </c>
      <c r="D118" s="37">
        <v>507266948.68</v>
      </c>
      <c r="E118" s="31">
        <f t="shared" si="1"/>
        <v>0.9779623215515769</v>
      </c>
    </row>
    <row r="119" spans="1:5" ht="26.25">
      <c r="A119" s="35" t="s">
        <v>495</v>
      </c>
      <c r="B119" s="36" t="s">
        <v>494</v>
      </c>
      <c r="C119" s="37">
        <v>209784800</v>
      </c>
      <c r="D119" s="37">
        <v>199295560</v>
      </c>
      <c r="E119" s="31">
        <f t="shared" si="1"/>
        <v>0.95</v>
      </c>
    </row>
    <row r="120" spans="1:5" ht="14.25">
      <c r="A120" s="35" t="s">
        <v>497</v>
      </c>
      <c r="B120" s="36" t="s">
        <v>496</v>
      </c>
      <c r="C120" s="37">
        <v>209784800</v>
      </c>
      <c r="D120" s="37">
        <v>199295560</v>
      </c>
      <c r="E120" s="31">
        <f t="shared" si="1"/>
        <v>0.95</v>
      </c>
    </row>
    <row r="121" spans="1:5" ht="26.25">
      <c r="A121" s="35" t="s">
        <v>499</v>
      </c>
      <c r="B121" s="36" t="s">
        <v>498</v>
      </c>
      <c r="C121" s="37">
        <v>209784800</v>
      </c>
      <c r="D121" s="37">
        <v>199295560</v>
      </c>
      <c r="E121" s="31">
        <f t="shared" si="1"/>
        <v>0.95</v>
      </c>
    </row>
    <row r="122" spans="1:5" ht="26.25">
      <c r="A122" s="35" t="s">
        <v>501</v>
      </c>
      <c r="B122" s="36" t="s">
        <v>500</v>
      </c>
      <c r="C122" s="37">
        <v>61117947.69</v>
      </c>
      <c r="D122" s="37">
        <v>60704486.09</v>
      </c>
      <c r="E122" s="31">
        <f t="shared" si="1"/>
        <v>0.9932350215341468</v>
      </c>
    </row>
    <row r="123" spans="1:5" ht="26.25">
      <c r="A123" s="35" t="s">
        <v>503</v>
      </c>
      <c r="B123" s="36" t="s">
        <v>502</v>
      </c>
      <c r="C123" s="37">
        <v>3058149.78</v>
      </c>
      <c r="D123" s="37">
        <v>3058149.78</v>
      </c>
      <c r="E123" s="31">
        <f t="shared" si="1"/>
        <v>1</v>
      </c>
    </row>
    <row r="124" spans="1:5" ht="26.25">
      <c r="A124" s="35" t="s">
        <v>505</v>
      </c>
      <c r="B124" s="36" t="s">
        <v>504</v>
      </c>
      <c r="C124" s="37">
        <v>3058149.78</v>
      </c>
      <c r="D124" s="37">
        <v>3058149.78</v>
      </c>
      <c r="E124" s="31">
        <f t="shared" si="1"/>
        <v>1</v>
      </c>
    </row>
    <row r="125" spans="1:5" ht="26.25">
      <c r="A125" s="35" t="s">
        <v>507</v>
      </c>
      <c r="B125" s="36" t="s">
        <v>506</v>
      </c>
      <c r="C125" s="37">
        <v>3738275.73</v>
      </c>
      <c r="D125" s="37">
        <v>3738275.73</v>
      </c>
      <c r="E125" s="31">
        <f t="shared" si="1"/>
        <v>1</v>
      </c>
    </row>
    <row r="126" spans="1:5" ht="26.25">
      <c r="A126" s="35" t="s">
        <v>509</v>
      </c>
      <c r="B126" s="36" t="s">
        <v>508</v>
      </c>
      <c r="C126" s="37">
        <v>3738275.73</v>
      </c>
      <c r="D126" s="37">
        <v>3738275.73</v>
      </c>
      <c r="E126" s="31">
        <f t="shared" si="1"/>
        <v>1</v>
      </c>
    </row>
    <row r="127" spans="1:5" ht="26.25">
      <c r="A127" s="35" t="s">
        <v>511</v>
      </c>
      <c r="B127" s="36" t="s">
        <v>510</v>
      </c>
      <c r="C127" s="37">
        <v>6331874.99</v>
      </c>
      <c r="D127" s="37">
        <v>6331874.99</v>
      </c>
      <c r="E127" s="31">
        <f t="shared" si="1"/>
        <v>1</v>
      </c>
    </row>
    <row r="128" spans="1:5" ht="26.25">
      <c r="A128" s="35" t="s">
        <v>513</v>
      </c>
      <c r="B128" s="36" t="s">
        <v>512</v>
      </c>
      <c r="C128" s="37">
        <v>6331874.99</v>
      </c>
      <c r="D128" s="37">
        <v>6331874.99</v>
      </c>
      <c r="E128" s="31">
        <f t="shared" si="1"/>
        <v>1</v>
      </c>
    </row>
    <row r="129" spans="1:5" ht="78">
      <c r="A129" s="35" t="s">
        <v>515</v>
      </c>
      <c r="B129" s="36" t="s">
        <v>514</v>
      </c>
      <c r="C129" s="37">
        <v>20000000</v>
      </c>
      <c r="D129" s="37">
        <v>20000000</v>
      </c>
      <c r="E129" s="31">
        <f t="shared" si="1"/>
        <v>1</v>
      </c>
    </row>
    <row r="130" spans="1:5" ht="78">
      <c r="A130" s="35" t="s">
        <v>517</v>
      </c>
      <c r="B130" s="36" t="s">
        <v>516</v>
      </c>
      <c r="C130" s="37">
        <v>20000000</v>
      </c>
      <c r="D130" s="37">
        <v>20000000</v>
      </c>
      <c r="E130" s="31">
        <f t="shared" si="1"/>
        <v>1</v>
      </c>
    </row>
    <row r="131" spans="1:5" ht="14.25">
      <c r="A131" s="35" t="s">
        <v>519</v>
      </c>
      <c r="B131" s="36" t="s">
        <v>518</v>
      </c>
      <c r="C131" s="37">
        <v>27989647.19</v>
      </c>
      <c r="D131" s="37">
        <v>27576185.59</v>
      </c>
      <c r="E131" s="31">
        <f t="shared" si="1"/>
        <v>0.9852280524583489</v>
      </c>
    </row>
    <row r="132" spans="1:5" ht="14.25">
      <c r="A132" s="35" t="s">
        <v>521</v>
      </c>
      <c r="B132" s="36" t="s">
        <v>520</v>
      </c>
      <c r="C132" s="37">
        <v>27989647.19</v>
      </c>
      <c r="D132" s="37">
        <v>27576185.59</v>
      </c>
      <c r="E132" s="31">
        <f t="shared" si="1"/>
        <v>0.9852280524583489</v>
      </c>
    </row>
    <row r="133" spans="1:5" ht="26.25">
      <c r="A133" s="35" t="s">
        <v>523</v>
      </c>
      <c r="B133" s="36" t="s">
        <v>522</v>
      </c>
      <c r="C133" s="37">
        <v>246262570.39</v>
      </c>
      <c r="D133" s="37">
        <v>245879621.06</v>
      </c>
      <c r="E133" s="31">
        <f t="shared" si="1"/>
        <v>0.9984449551980493</v>
      </c>
    </row>
    <row r="134" spans="1:5" ht="39">
      <c r="A134" s="35" t="s">
        <v>525</v>
      </c>
      <c r="B134" s="36" t="s">
        <v>524</v>
      </c>
      <c r="C134" s="37">
        <v>4300</v>
      </c>
      <c r="D134" s="37">
        <v>900</v>
      </c>
      <c r="E134" s="31">
        <f t="shared" si="1"/>
        <v>0.20930232558139536</v>
      </c>
    </row>
    <row r="135" spans="1:5" ht="52.5">
      <c r="A135" s="35" t="s">
        <v>527</v>
      </c>
      <c r="B135" s="36" t="s">
        <v>526</v>
      </c>
      <c r="C135" s="37">
        <v>4300</v>
      </c>
      <c r="D135" s="37">
        <v>900</v>
      </c>
      <c r="E135" s="31">
        <f t="shared" si="1"/>
        <v>0.20930232558139536</v>
      </c>
    </row>
    <row r="136" spans="1:5" ht="39">
      <c r="A136" s="35" t="s">
        <v>529</v>
      </c>
      <c r="B136" s="36" t="s">
        <v>528</v>
      </c>
      <c r="C136" s="37">
        <v>16906981.39</v>
      </c>
      <c r="D136" s="37">
        <v>16885553.39</v>
      </c>
      <c r="E136" s="31">
        <f aca="true" t="shared" si="2" ref="E136:E152">D136/C136</f>
        <v>0.9987325945710999</v>
      </c>
    </row>
    <row r="137" spans="1:5" ht="39">
      <c r="A137" s="35" t="s">
        <v>531</v>
      </c>
      <c r="B137" s="36" t="s">
        <v>530</v>
      </c>
      <c r="C137" s="37">
        <v>16906981.39</v>
      </c>
      <c r="D137" s="37">
        <v>16885553.39</v>
      </c>
      <c r="E137" s="31">
        <f t="shared" si="2"/>
        <v>0.9987325945710999</v>
      </c>
    </row>
    <row r="138" spans="1:5" ht="65.25">
      <c r="A138" s="35" t="s">
        <v>533</v>
      </c>
      <c r="B138" s="36" t="s">
        <v>532</v>
      </c>
      <c r="C138" s="37">
        <v>3555585</v>
      </c>
      <c r="D138" s="37">
        <v>3275916.67</v>
      </c>
      <c r="E138" s="31">
        <f t="shared" si="2"/>
        <v>0.9213439335580502</v>
      </c>
    </row>
    <row r="139" spans="1:5" ht="65.25">
      <c r="A139" s="35" t="s">
        <v>535</v>
      </c>
      <c r="B139" s="36" t="s">
        <v>534</v>
      </c>
      <c r="C139" s="37">
        <v>3555585</v>
      </c>
      <c r="D139" s="37">
        <v>3275916.67</v>
      </c>
      <c r="E139" s="31">
        <f t="shared" si="2"/>
        <v>0.9213439335580502</v>
      </c>
    </row>
    <row r="140" spans="1:5" ht="14.25">
      <c r="A140" s="35" t="s">
        <v>537</v>
      </c>
      <c r="B140" s="36" t="s">
        <v>536</v>
      </c>
      <c r="C140" s="37">
        <v>225795704</v>
      </c>
      <c r="D140" s="37">
        <v>225717251</v>
      </c>
      <c r="E140" s="31">
        <f t="shared" si="2"/>
        <v>0.999652548748226</v>
      </c>
    </row>
    <row r="141" spans="1:5" ht="14.25">
      <c r="A141" s="35" t="s">
        <v>539</v>
      </c>
      <c r="B141" s="36" t="s">
        <v>538</v>
      </c>
      <c r="C141" s="37">
        <v>225795704</v>
      </c>
      <c r="D141" s="37">
        <v>225717251</v>
      </c>
      <c r="E141" s="31">
        <f t="shared" si="2"/>
        <v>0.999652548748226</v>
      </c>
    </row>
    <row r="142" spans="1:5" ht="14.25">
      <c r="A142" s="35" t="s">
        <v>541</v>
      </c>
      <c r="B142" s="36" t="s">
        <v>540</v>
      </c>
      <c r="C142" s="37">
        <v>1532526.92</v>
      </c>
      <c r="D142" s="37">
        <v>1387281.53</v>
      </c>
      <c r="E142" s="31">
        <f t="shared" si="2"/>
        <v>0.9052249013674749</v>
      </c>
    </row>
    <row r="143" spans="1:5" ht="52.5">
      <c r="A143" s="35" t="s">
        <v>543</v>
      </c>
      <c r="B143" s="36" t="s">
        <v>542</v>
      </c>
      <c r="C143" s="37">
        <v>9450</v>
      </c>
      <c r="D143" s="37">
        <v>9450</v>
      </c>
      <c r="E143" s="31">
        <f t="shared" si="2"/>
        <v>1</v>
      </c>
    </row>
    <row r="144" spans="1:5" ht="39">
      <c r="A144" s="35" t="s">
        <v>545</v>
      </c>
      <c r="B144" s="36" t="s">
        <v>544</v>
      </c>
      <c r="C144" s="37">
        <v>9450</v>
      </c>
      <c r="D144" s="37">
        <v>9450</v>
      </c>
      <c r="E144" s="31">
        <f t="shared" si="2"/>
        <v>1</v>
      </c>
    </row>
    <row r="145" spans="1:5" ht="26.25">
      <c r="A145" s="35" t="s">
        <v>547</v>
      </c>
      <c r="B145" s="36" t="s">
        <v>546</v>
      </c>
      <c r="C145" s="37">
        <v>1523076.92</v>
      </c>
      <c r="D145" s="37">
        <v>1377831.53</v>
      </c>
      <c r="E145" s="31">
        <f t="shared" si="2"/>
        <v>0.9046368649588624</v>
      </c>
    </row>
    <row r="146" spans="1:5" ht="26.25">
      <c r="A146" s="35" t="s">
        <v>549</v>
      </c>
      <c r="B146" s="36" t="s">
        <v>548</v>
      </c>
      <c r="C146" s="37">
        <v>1523076.92</v>
      </c>
      <c r="D146" s="37">
        <v>1377831.53</v>
      </c>
      <c r="E146" s="31">
        <f t="shared" si="2"/>
        <v>0.9046368649588624</v>
      </c>
    </row>
    <row r="147" spans="1:5" ht="91.5">
      <c r="A147" s="35" t="s">
        <v>551</v>
      </c>
      <c r="B147" s="36" t="s">
        <v>550</v>
      </c>
      <c r="C147" s="37">
        <v>467864.67</v>
      </c>
      <c r="D147" s="37">
        <v>467864.67</v>
      </c>
      <c r="E147" s="31">
        <f t="shared" si="2"/>
        <v>1</v>
      </c>
    </row>
    <row r="148" spans="1:5" ht="39">
      <c r="A148" s="35" t="s">
        <v>553</v>
      </c>
      <c r="B148" s="36" t="s">
        <v>552</v>
      </c>
      <c r="C148" s="37">
        <v>467864.67</v>
      </c>
      <c r="D148" s="37">
        <v>467864.67</v>
      </c>
      <c r="E148" s="31">
        <f t="shared" si="2"/>
        <v>1</v>
      </c>
    </row>
    <row r="149" spans="1:5" ht="26.25">
      <c r="A149" s="35" t="s">
        <v>555</v>
      </c>
      <c r="B149" s="36" t="s">
        <v>554</v>
      </c>
      <c r="C149" s="37">
        <v>467864.67</v>
      </c>
      <c r="D149" s="37">
        <v>467864.67</v>
      </c>
      <c r="E149" s="31">
        <f t="shared" si="2"/>
        <v>1</v>
      </c>
    </row>
    <row r="150" spans="1:5" ht="26.25">
      <c r="A150" s="35" t="s">
        <v>557</v>
      </c>
      <c r="B150" s="36" t="s">
        <v>556</v>
      </c>
      <c r="C150" s="37">
        <v>467864.67</v>
      </c>
      <c r="D150" s="37">
        <v>467864.67</v>
      </c>
      <c r="E150" s="31">
        <f t="shared" si="2"/>
        <v>1</v>
      </c>
    </row>
    <row r="151" spans="1:5" ht="39">
      <c r="A151" s="35" t="s">
        <v>559</v>
      </c>
      <c r="B151" s="36" t="s">
        <v>558</v>
      </c>
      <c r="C151" s="37">
        <v>-2321790.84</v>
      </c>
      <c r="D151" s="37">
        <v>-2321790.84</v>
      </c>
      <c r="E151" s="31">
        <f t="shared" si="2"/>
        <v>1</v>
      </c>
    </row>
    <row r="152" spans="1:5" ht="39.75" thickBot="1">
      <c r="A152" s="38" t="s">
        <v>561</v>
      </c>
      <c r="B152" s="39" t="s">
        <v>560</v>
      </c>
      <c r="C152" s="40">
        <v>-2321790.84</v>
      </c>
      <c r="D152" s="40">
        <v>-2321790.84</v>
      </c>
      <c r="E152" s="41">
        <f t="shared" si="2"/>
        <v>1</v>
      </c>
    </row>
    <row r="270" ht="36" customHeight="1"/>
  </sheetData>
  <sheetProtection/>
  <mergeCells count="7">
    <mergeCell ref="B4:B6"/>
    <mergeCell ref="A4:A6"/>
    <mergeCell ref="D4:D6"/>
    <mergeCell ref="C4:C6"/>
    <mergeCell ref="C1:E1"/>
    <mergeCell ref="A2:E2"/>
    <mergeCell ref="E4:E6"/>
  </mergeCells>
  <printOptions/>
  <pageMargins left="0.7874015748031497" right="0.3937007874015748" top="0.3937007874015748" bottom="0.1968503937007874" header="0.3937007874015748" footer="0.5118110236220472"/>
  <pageSetup fitToHeight="100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1"/>
  <sheetViews>
    <sheetView zoomScalePageLayoutView="0" workbookViewId="0" topLeftCell="A49">
      <selection activeCell="F1" sqref="F1:H1"/>
    </sheetView>
  </sheetViews>
  <sheetFormatPr defaultColWidth="9.140625" defaultRowHeight="15"/>
  <cols>
    <col min="1" max="1" width="40.140625" style="0" customWidth="1"/>
    <col min="2" max="2" width="10.00390625" style="67" customWidth="1"/>
    <col min="3" max="4" width="9.140625" style="67" customWidth="1"/>
    <col min="5" max="5" width="8.421875" style="67" customWidth="1"/>
    <col min="6" max="7" width="13.7109375" style="0" customWidth="1"/>
    <col min="8" max="8" width="8.00390625" style="0" customWidth="1"/>
  </cols>
  <sheetData>
    <row r="1" spans="1:8" ht="78" customHeight="1">
      <c r="A1" s="56"/>
      <c r="B1" s="63"/>
      <c r="C1" s="63"/>
      <c r="D1" s="63"/>
      <c r="E1" s="63"/>
      <c r="F1" s="195" t="s">
        <v>1184</v>
      </c>
      <c r="G1" s="206"/>
      <c r="H1" s="206"/>
    </row>
    <row r="2" spans="1:8" ht="29.25" customHeight="1">
      <c r="A2" s="207" t="s">
        <v>1095</v>
      </c>
      <c r="B2" s="207"/>
      <c r="C2" s="207"/>
      <c r="D2" s="207"/>
      <c r="E2" s="207"/>
      <c r="F2" s="207"/>
      <c r="G2" s="207"/>
      <c r="H2" s="207"/>
    </row>
    <row r="3" spans="1:8" ht="18.75" customHeight="1">
      <c r="A3" s="42"/>
      <c r="B3" s="64"/>
      <c r="C3" s="64"/>
      <c r="D3" s="64"/>
      <c r="E3" s="64"/>
      <c r="F3" s="42"/>
      <c r="G3" s="27" t="s">
        <v>266</v>
      </c>
      <c r="H3" s="42"/>
    </row>
    <row r="4" spans="1:8" ht="78">
      <c r="A4" s="52" t="s">
        <v>563</v>
      </c>
      <c r="B4" s="61" t="s">
        <v>564</v>
      </c>
      <c r="C4" s="61" t="s">
        <v>565</v>
      </c>
      <c r="D4" s="61" t="s">
        <v>566</v>
      </c>
      <c r="E4" s="61" t="s">
        <v>567</v>
      </c>
      <c r="F4" s="53" t="s">
        <v>568</v>
      </c>
      <c r="G4" s="53" t="s">
        <v>3</v>
      </c>
      <c r="H4" s="51" t="s">
        <v>267</v>
      </c>
    </row>
    <row r="5" spans="1:8" ht="14.25">
      <c r="A5" s="46" t="s">
        <v>569</v>
      </c>
      <c r="B5" s="48" t="s">
        <v>263</v>
      </c>
      <c r="C5" s="48" t="s">
        <v>570</v>
      </c>
      <c r="D5" s="48" t="s">
        <v>571</v>
      </c>
      <c r="E5" s="48" t="s">
        <v>572</v>
      </c>
      <c r="F5" s="50">
        <v>104370622.56</v>
      </c>
      <c r="G5" s="50">
        <v>104344794.56</v>
      </c>
      <c r="H5" s="60">
        <f>G5/F5</f>
        <v>0.9997525357292455</v>
      </c>
    </row>
    <row r="6" spans="1:8" ht="14.25">
      <c r="A6" s="49" t="s">
        <v>573</v>
      </c>
      <c r="B6" s="54" t="s">
        <v>263</v>
      </c>
      <c r="C6" s="54" t="s">
        <v>574</v>
      </c>
      <c r="D6" s="54" t="s">
        <v>571</v>
      </c>
      <c r="E6" s="54" t="s">
        <v>572</v>
      </c>
      <c r="F6" s="47">
        <v>68138279.22</v>
      </c>
      <c r="G6" s="47">
        <v>68113451.22</v>
      </c>
      <c r="H6" s="62">
        <f>G6/F6</f>
        <v>0.9996356233194584</v>
      </c>
    </row>
    <row r="7" spans="1:8" ht="39">
      <c r="A7" s="49" t="s">
        <v>575</v>
      </c>
      <c r="B7" s="54" t="s">
        <v>263</v>
      </c>
      <c r="C7" s="54" t="s">
        <v>576</v>
      </c>
      <c r="D7" s="54" t="s">
        <v>571</v>
      </c>
      <c r="E7" s="54" t="s">
        <v>572</v>
      </c>
      <c r="F7" s="47">
        <v>398940.04</v>
      </c>
      <c r="G7" s="47">
        <v>398940.04</v>
      </c>
      <c r="H7" s="62">
        <f aca="true" t="shared" si="0" ref="H7:H65">G7/F7</f>
        <v>1</v>
      </c>
    </row>
    <row r="8" spans="1:8" ht="129.75">
      <c r="A8" s="49" t="s">
        <v>577</v>
      </c>
      <c r="B8" s="54" t="s">
        <v>263</v>
      </c>
      <c r="C8" s="54" t="s">
        <v>576</v>
      </c>
      <c r="D8" s="54" t="s">
        <v>578</v>
      </c>
      <c r="E8" s="54" t="s">
        <v>572</v>
      </c>
      <c r="F8" s="47">
        <v>398940.04</v>
      </c>
      <c r="G8" s="47">
        <v>398940.04</v>
      </c>
      <c r="H8" s="62">
        <f t="shared" si="0"/>
        <v>1</v>
      </c>
    </row>
    <row r="9" spans="1:8" ht="39">
      <c r="A9" s="49" t="s">
        <v>579</v>
      </c>
      <c r="B9" s="54" t="s">
        <v>263</v>
      </c>
      <c r="C9" s="54" t="s">
        <v>576</v>
      </c>
      <c r="D9" s="54" t="s">
        <v>578</v>
      </c>
      <c r="E9" s="54" t="s">
        <v>580</v>
      </c>
      <c r="F9" s="47">
        <v>398940.04</v>
      </c>
      <c r="G9" s="47">
        <v>398940.04</v>
      </c>
      <c r="H9" s="62">
        <f t="shared" si="0"/>
        <v>1</v>
      </c>
    </row>
    <row r="10" spans="1:8" ht="51.75">
      <c r="A10" s="49" t="s">
        <v>581</v>
      </c>
      <c r="B10" s="54" t="s">
        <v>263</v>
      </c>
      <c r="C10" s="54" t="s">
        <v>582</v>
      </c>
      <c r="D10" s="54" t="s">
        <v>571</v>
      </c>
      <c r="E10" s="54" t="s">
        <v>572</v>
      </c>
      <c r="F10" s="47">
        <v>41397201.57</v>
      </c>
      <c r="G10" s="47">
        <v>41397201.57</v>
      </c>
      <c r="H10" s="62">
        <f t="shared" si="0"/>
        <v>1</v>
      </c>
    </row>
    <row r="11" spans="1:8" ht="142.5">
      <c r="A11" s="49" t="s">
        <v>583</v>
      </c>
      <c r="B11" s="54" t="s">
        <v>263</v>
      </c>
      <c r="C11" s="54" t="s">
        <v>582</v>
      </c>
      <c r="D11" s="54" t="s">
        <v>584</v>
      </c>
      <c r="E11" s="54" t="s">
        <v>572</v>
      </c>
      <c r="F11" s="47">
        <v>956080</v>
      </c>
      <c r="G11" s="47">
        <v>956080</v>
      </c>
      <c r="H11" s="62">
        <f t="shared" si="0"/>
        <v>1</v>
      </c>
    </row>
    <row r="12" spans="1:8" ht="39">
      <c r="A12" s="49" t="s">
        <v>579</v>
      </c>
      <c r="B12" s="54" t="s">
        <v>263</v>
      </c>
      <c r="C12" s="54" t="s">
        <v>582</v>
      </c>
      <c r="D12" s="54" t="s">
        <v>584</v>
      </c>
      <c r="E12" s="54" t="s">
        <v>580</v>
      </c>
      <c r="F12" s="47">
        <v>810568.67</v>
      </c>
      <c r="G12" s="47">
        <v>810568.67</v>
      </c>
      <c r="H12" s="62">
        <f t="shared" si="0"/>
        <v>1</v>
      </c>
    </row>
    <row r="13" spans="1:8" ht="39">
      <c r="A13" s="49" t="s">
        <v>585</v>
      </c>
      <c r="B13" s="54" t="s">
        <v>263</v>
      </c>
      <c r="C13" s="54" t="s">
        <v>582</v>
      </c>
      <c r="D13" s="54" t="s">
        <v>584</v>
      </c>
      <c r="E13" s="54" t="s">
        <v>586</v>
      </c>
      <c r="F13" s="47">
        <v>423.33</v>
      </c>
      <c r="G13" s="47">
        <v>423.33</v>
      </c>
      <c r="H13" s="62">
        <f t="shared" si="0"/>
        <v>1</v>
      </c>
    </row>
    <row r="14" spans="1:8" ht="39">
      <c r="A14" s="49" t="s">
        <v>587</v>
      </c>
      <c r="B14" s="54" t="s">
        <v>263</v>
      </c>
      <c r="C14" s="54" t="s">
        <v>582</v>
      </c>
      <c r="D14" s="54" t="s">
        <v>584</v>
      </c>
      <c r="E14" s="54" t="s">
        <v>588</v>
      </c>
      <c r="F14" s="47">
        <v>145088</v>
      </c>
      <c r="G14" s="47">
        <v>145088</v>
      </c>
      <c r="H14" s="62">
        <f t="shared" si="0"/>
        <v>1</v>
      </c>
    </row>
    <row r="15" spans="1:8" ht="117">
      <c r="A15" s="49" t="s">
        <v>589</v>
      </c>
      <c r="B15" s="54" t="s">
        <v>263</v>
      </c>
      <c r="C15" s="54" t="s">
        <v>582</v>
      </c>
      <c r="D15" s="54" t="s">
        <v>590</v>
      </c>
      <c r="E15" s="54" t="s">
        <v>572</v>
      </c>
      <c r="F15" s="47">
        <v>1279065.73</v>
      </c>
      <c r="G15" s="47">
        <v>1279065.73</v>
      </c>
      <c r="H15" s="62">
        <f t="shared" si="0"/>
        <v>1</v>
      </c>
    </row>
    <row r="16" spans="1:8" ht="39">
      <c r="A16" s="49" t="s">
        <v>579</v>
      </c>
      <c r="B16" s="54" t="s">
        <v>263</v>
      </c>
      <c r="C16" s="54" t="s">
        <v>582</v>
      </c>
      <c r="D16" s="54" t="s">
        <v>590</v>
      </c>
      <c r="E16" s="54" t="s">
        <v>580</v>
      </c>
      <c r="F16" s="47">
        <v>1279065.73</v>
      </c>
      <c r="G16" s="47">
        <v>1279065.73</v>
      </c>
      <c r="H16" s="62">
        <f t="shared" si="0"/>
        <v>1</v>
      </c>
    </row>
    <row r="17" spans="1:8" ht="117">
      <c r="A17" s="49" t="s">
        <v>591</v>
      </c>
      <c r="B17" s="54" t="s">
        <v>263</v>
      </c>
      <c r="C17" s="54" t="s">
        <v>582</v>
      </c>
      <c r="D17" s="54" t="s">
        <v>592</v>
      </c>
      <c r="E17" s="54" t="s">
        <v>572</v>
      </c>
      <c r="F17" s="47">
        <v>39162055.84</v>
      </c>
      <c r="G17" s="47">
        <v>39162055.84</v>
      </c>
      <c r="H17" s="62">
        <f t="shared" si="0"/>
        <v>1</v>
      </c>
    </row>
    <row r="18" spans="1:8" ht="39">
      <c r="A18" s="49" t="s">
        <v>579</v>
      </c>
      <c r="B18" s="54" t="s">
        <v>263</v>
      </c>
      <c r="C18" s="54" t="s">
        <v>582</v>
      </c>
      <c r="D18" s="54" t="s">
        <v>592</v>
      </c>
      <c r="E18" s="54" t="s">
        <v>580</v>
      </c>
      <c r="F18" s="47">
        <v>36557455.84</v>
      </c>
      <c r="G18" s="47">
        <v>36557455.84</v>
      </c>
      <c r="H18" s="62">
        <f t="shared" si="0"/>
        <v>1</v>
      </c>
    </row>
    <row r="19" spans="1:8" ht="39">
      <c r="A19" s="49" t="s">
        <v>585</v>
      </c>
      <c r="B19" s="54" t="s">
        <v>263</v>
      </c>
      <c r="C19" s="54" t="s">
        <v>582</v>
      </c>
      <c r="D19" s="54" t="s">
        <v>592</v>
      </c>
      <c r="E19" s="54" t="s">
        <v>586</v>
      </c>
      <c r="F19" s="47">
        <v>4651.07</v>
      </c>
      <c r="G19" s="47">
        <v>4651.07</v>
      </c>
      <c r="H19" s="62">
        <f t="shared" si="0"/>
        <v>1</v>
      </c>
    </row>
    <row r="20" spans="1:8" ht="39">
      <c r="A20" s="49" t="s">
        <v>587</v>
      </c>
      <c r="B20" s="54" t="s">
        <v>263</v>
      </c>
      <c r="C20" s="54" t="s">
        <v>582</v>
      </c>
      <c r="D20" s="54" t="s">
        <v>592</v>
      </c>
      <c r="E20" s="54" t="s">
        <v>588</v>
      </c>
      <c r="F20" s="47">
        <v>2594271.93</v>
      </c>
      <c r="G20" s="47">
        <v>2594271.93</v>
      </c>
      <c r="H20" s="62">
        <f t="shared" si="0"/>
        <v>1</v>
      </c>
    </row>
    <row r="21" spans="1:8" ht="25.5">
      <c r="A21" s="49" t="s">
        <v>593</v>
      </c>
      <c r="B21" s="54" t="s">
        <v>263</v>
      </c>
      <c r="C21" s="54" t="s">
        <v>582</v>
      </c>
      <c r="D21" s="54" t="s">
        <v>592</v>
      </c>
      <c r="E21" s="54" t="s">
        <v>594</v>
      </c>
      <c r="F21" s="47">
        <v>5677</v>
      </c>
      <c r="G21" s="47">
        <v>5677</v>
      </c>
      <c r="H21" s="62">
        <f t="shared" si="0"/>
        <v>1</v>
      </c>
    </row>
    <row r="22" spans="1:8" ht="14.25">
      <c r="A22" s="49" t="s">
        <v>595</v>
      </c>
      <c r="B22" s="54" t="s">
        <v>263</v>
      </c>
      <c r="C22" s="54" t="s">
        <v>596</v>
      </c>
      <c r="D22" s="54" t="s">
        <v>571</v>
      </c>
      <c r="E22" s="54" t="s">
        <v>572</v>
      </c>
      <c r="F22" s="47">
        <v>4300</v>
      </c>
      <c r="G22" s="47">
        <v>900</v>
      </c>
      <c r="H22" s="62">
        <f t="shared" si="0"/>
        <v>0.20930232558139536</v>
      </c>
    </row>
    <row r="23" spans="1:8" ht="156">
      <c r="A23" s="49" t="s">
        <v>597</v>
      </c>
      <c r="B23" s="54" t="s">
        <v>263</v>
      </c>
      <c r="C23" s="54" t="s">
        <v>596</v>
      </c>
      <c r="D23" s="54" t="s">
        <v>598</v>
      </c>
      <c r="E23" s="54" t="s">
        <v>572</v>
      </c>
      <c r="F23" s="47">
        <v>4300</v>
      </c>
      <c r="G23" s="47">
        <v>900</v>
      </c>
      <c r="H23" s="62">
        <f t="shared" si="0"/>
        <v>0.20930232558139536</v>
      </c>
    </row>
    <row r="24" spans="1:8" ht="39">
      <c r="A24" s="49" t="s">
        <v>587</v>
      </c>
      <c r="B24" s="54" t="s">
        <v>263</v>
      </c>
      <c r="C24" s="54" t="s">
        <v>596</v>
      </c>
      <c r="D24" s="54" t="s">
        <v>598</v>
      </c>
      <c r="E24" s="54" t="s">
        <v>588</v>
      </c>
      <c r="F24" s="47">
        <v>4300</v>
      </c>
      <c r="G24" s="47">
        <v>900</v>
      </c>
      <c r="H24" s="62">
        <f t="shared" si="0"/>
        <v>0.20930232558139536</v>
      </c>
    </row>
    <row r="25" spans="1:8" ht="25.5">
      <c r="A25" s="49" t="s">
        <v>599</v>
      </c>
      <c r="B25" s="54" t="s">
        <v>263</v>
      </c>
      <c r="C25" s="54" t="s">
        <v>600</v>
      </c>
      <c r="D25" s="54" t="s">
        <v>571</v>
      </c>
      <c r="E25" s="54" t="s">
        <v>572</v>
      </c>
      <c r="F25" s="47">
        <v>2354100</v>
      </c>
      <c r="G25" s="47">
        <v>2354100</v>
      </c>
      <c r="H25" s="62">
        <f t="shared" si="0"/>
        <v>1</v>
      </c>
    </row>
    <row r="26" spans="1:8" ht="103.5">
      <c r="A26" s="49" t="s">
        <v>601</v>
      </c>
      <c r="B26" s="54" t="s">
        <v>263</v>
      </c>
      <c r="C26" s="54" t="s">
        <v>600</v>
      </c>
      <c r="D26" s="54" t="s">
        <v>602</v>
      </c>
      <c r="E26" s="54" t="s">
        <v>572</v>
      </c>
      <c r="F26" s="47">
        <v>2354100</v>
      </c>
      <c r="G26" s="47">
        <v>2354100</v>
      </c>
      <c r="H26" s="62">
        <f t="shared" si="0"/>
        <v>1</v>
      </c>
    </row>
    <row r="27" spans="1:8" ht="14.25">
      <c r="A27" s="49" t="s">
        <v>603</v>
      </c>
      <c r="B27" s="54" t="s">
        <v>263</v>
      </c>
      <c r="C27" s="54" t="s">
        <v>600</v>
      </c>
      <c r="D27" s="54" t="s">
        <v>602</v>
      </c>
      <c r="E27" s="54" t="s">
        <v>604</v>
      </c>
      <c r="F27" s="47">
        <v>2354100</v>
      </c>
      <c r="G27" s="47">
        <v>2354100</v>
      </c>
      <c r="H27" s="62">
        <f t="shared" si="0"/>
        <v>1</v>
      </c>
    </row>
    <row r="28" spans="1:8" ht="14.25">
      <c r="A28" s="49" t="s">
        <v>607</v>
      </c>
      <c r="B28" s="54" t="s">
        <v>263</v>
      </c>
      <c r="C28" s="54" t="s">
        <v>608</v>
      </c>
      <c r="D28" s="54" t="s">
        <v>571</v>
      </c>
      <c r="E28" s="54" t="s">
        <v>572</v>
      </c>
      <c r="F28" s="47">
        <v>23983737.61</v>
      </c>
      <c r="G28" s="47">
        <v>23962309.61</v>
      </c>
      <c r="H28" s="62">
        <f t="shared" si="0"/>
        <v>0.9991065612729575</v>
      </c>
    </row>
    <row r="29" spans="1:8" ht="78">
      <c r="A29" s="49" t="s">
        <v>609</v>
      </c>
      <c r="B29" s="54" t="s">
        <v>263</v>
      </c>
      <c r="C29" s="54" t="s">
        <v>608</v>
      </c>
      <c r="D29" s="54" t="s">
        <v>610</v>
      </c>
      <c r="E29" s="54" t="s">
        <v>572</v>
      </c>
      <c r="F29" s="47">
        <v>252679.4</v>
      </c>
      <c r="G29" s="47">
        <v>252679.4</v>
      </c>
      <c r="H29" s="62">
        <f t="shared" si="0"/>
        <v>1</v>
      </c>
    </row>
    <row r="30" spans="1:8" ht="103.5">
      <c r="A30" s="49" t="s">
        <v>611</v>
      </c>
      <c r="B30" s="54" t="s">
        <v>263</v>
      </c>
      <c r="C30" s="54" t="s">
        <v>608</v>
      </c>
      <c r="D30" s="54" t="s">
        <v>610</v>
      </c>
      <c r="E30" s="54" t="s">
        <v>612</v>
      </c>
      <c r="F30" s="47">
        <v>252679.4</v>
      </c>
      <c r="G30" s="47">
        <v>252679.4</v>
      </c>
      <c r="H30" s="62">
        <f t="shared" si="0"/>
        <v>1</v>
      </c>
    </row>
    <row r="31" spans="1:8" ht="90.75">
      <c r="A31" s="49" t="s">
        <v>615</v>
      </c>
      <c r="B31" s="54" t="s">
        <v>263</v>
      </c>
      <c r="C31" s="54" t="s">
        <v>608</v>
      </c>
      <c r="D31" s="54" t="s">
        <v>616</v>
      </c>
      <c r="E31" s="54" t="s">
        <v>572</v>
      </c>
      <c r="F31" s="47">
        <v>27000</v>
      </c>
      <c r="G31" s="47">
        <v>27000</v>
      </c>
      <c r="H31" s="62">
        <f t="shared" si="0"/>
        <v>1</v>
      </c>
    </row>
    <row r="32" spans="1:8" ht="14.25">
      <c r="A32" s="49" t="s">
        <v>613</v>
      </c>
      <c r="B32" s="54" t="s">
        <v>263</v>
      </c>
      <c r="C32" s="54" t="s">
        <v>608</v>
      </c>
      <c r="D32" s="54" t="s">
        <v>616</v>
      </c>
      <c r="E32" s="54" t="s">
        <v>614</v>
      </c>
      <c r="F32" s="47">
        <v>27000</v>
      </c>
      <c r="G32" s="47">
        <v>27000</v>
      </c>
      <c r="H32" s="62">
        <f t="shared" si="0"/>
        <v>1</v>
      </c>
    </row>
    <row r="33" spans="1:8" ht="103.5">
      <c r="A33" s="49" t="s">
        <v>617</v>
      </c>
      <c r="B33" s="54" t="s">
        <v>263</v>
      </c>
      <c r="C33" s="54" t="s">
        <v>608</v>
      </c>
      <c r="D33" s="54" t="s">
        <v>618</v>
      </c>
      <c r="E33" s="54" t="s">
        <v>572</v>
      </c>
      <c r="F33" s="47">
        <v>20000</v>
      </c>
      <c r="G33" s="47">
        <v>20000</v>
      </c>
      <c r="H33" s="62">
        <f t="shared" si="0"/>
        <v>1</v>
      </c>
    </row>
    <row r="34" spans="1:8" ht="14.25">
      <c r="A34" s="49" t="s">
        <v>613</v>
      </c>
      <c r="B34" s="54" t="s">
        <v>263</v>
      </c>
      <c r="C34" s="54" t="s">
        <v>608</v>
      </c>
      <c r="D34" s="54" t="s">
        <v>618</v>
      </c>
      <c r="E34" s="54" t="s">
        <v>614</v>
      </c>
      <c r="F34" s="47">
        <v>20000</v>
      </c>
      <c r="G34" s="47">
        <v>20000</v>
      </c>
      <c r="H34" s="62">
        <f t="shared" si="0"/>
        <v>1</v>
      </c>
    </row>
    <row r="35" spans="1:8" ht="142.5">
      <c r="A35" s="49" t="s">
        <v>619</v>
      </c>
      <c r="B35" s="54" t="s">
        <v>263</v>
      </c>
      <c r="C35" s="54" t="s">
        <v>608</v>
      </c>
      <c r="D35" s="54" t="s">
        <v>620</v>
      </c>
      <c r="E35" s="54" t="s">
        <v>572</v>
      </c>
      <c r="F35" s="47">
        <v>23428</v>
      </c>
      <c r="G35" s="47">
        <v>2000</v>
      </c>
      <c r="H35" s="62">
        <f t="shared" si="0"/>
        <v>0.08536793580331227</v>
      </c>
    </row>
    <row r="36" spans="1:8" ht="39">
      <c r="A36" s="49" t="s">
        <v>587</v>
      </c>
      <c r="B36" s="54" t="s">
        <v>263</v>
      </c>
      <c r="C36" s="54" t="s">
        <v>608</v>
      </c>
      <c r="D36" s="54" t="s">
        <v>620</v>
      </c>
      <c r="E36" s="54" t="s">
        <v>588</v>
      </c>
      <c r="F36" s="47">
        <v>23428</v>
      </c>
      <c r="G36" s="47">
        <v>2000</v>
      </c>
      <c r="H36" s="62">
        <f t="shared" si="0"/>
        <v>0.08536793580331227</v>
      </c>
    </row>
    <row r="37" spans="1:8" ht="207.75">
      <c r="A37" s="49" t="s">
        <v>621</v>
      </c>
      <c r="B37" s="54" t="s">
        <v>263</v>
      </c>
      <c r="C37" s="54" t="s">
        <v>608</v>
      </c>
      <c r="D37" s="54" t="s">
        <v>622</v>
      </c>
      <c r="E37" s="54" t="s">
        <v>572</v>
      </c>
      <c r="F37" s="47">
        <v>9017050.69</v>
      </c>
      <c r="G37" s="47">
        <v>9017050.69</v>
      </c>
      <c r="H37" s="62">
        <f t="shared" si="0"/>
        <v>1</v>
      </c>
    </row>
    <row r="38" spans="1:8" ht="64.5">
      <c r="A38" s="49" t="s">
        <v>623</v>
      </c>
      <c r="B38" s="54" t="s">
        <v>263</v>
      </c>
      <c r="C38" s="54" t="s">
        <v>608</v>
      </c>
      <c r="D38" s="54" t="s">
        <v>622</v>
      </c>
      <c r="E38" s="54" t="s">
        <v>624</v>
      </c>
      <c r="F38" s="47">
        <v>8967050.69</v>
      </c>
      <c r="G38" s="47">
        <v>8967050.69</v>
      </c>
      <c r="H38" s="62">
        <f t="shared" si="0"/>
        <v>1</v>
      </c>
    </row>
    <row r="39" spans="1:8" ht="25.5">
      <c r="A39" s="49" t="s">
        <v>625</v>
      </c>
      <c r="B39" s="54" t="s">
        <v>263</v>
      </c>
      <c r="C39" s="54" t="s">
        <v>608</v>
      </c>
      <c r="D39" s="54" t="s">
        <v>622</v>
      </c>
      <c r="E39" s="54" t="s">
        <v>626</v>
      </c>
      <c r="F39" s="47">
        <v>50000</v>
      </c>
      <c r="G39" s="47">
        <v>50000</v>
      </c>
      <c r="H39" s="62">
        <f t="shared" si="0"/>
        <v>1</v>
      </c>
    </row>
    <row r="40" spans="1:8" ht="103.5">
      <c r="A40" s="49" t="s">
        <v>627</v>
      </c>
      <c r="B40" s="54" t="s">
        <v>263</v>
      </c>
      <c r="C40" s="54" t="s">
        <v>608</v>
      </c>
      <c r="D40" s="54" t="s">
        <v>628</v>
      </c>
      <c r="E40" s="54" t="s">
        <v>572</v>
      </c>
      <c r="F40" s="47">
        <v>159996</v>
      </c>
      <c r="G40" s="47">
        <v>159996</v>
      </c>
      <c r="H40" s="62">
        <f t="shared" si="0"/>
        <v>1</v>
      </c>
    </row>
    <row r="41" spans="1:8" ht="39">
      <c r="A41" s="49" t="s">
        <v>629</v>
      </c>
      <c r="B41" s="54" t="s">
        <v>263</v>
      </c>
      <c r="C41" s="54" t="s">
        <v>608</v>
      </c>
      <c r="D41" s="54" t="s">
        <v>628</v>
      </c>
      <c r="E41" s="54" t="s">
        <v>630</v>
      </c>
      <c r="F41" s="47">
        <v>159996</v>
      </c>
      <c r="G41" s="47">
        <v>159996</v>
      </c>
      <c r="H41" s="62">
        <f t="shared" si="0"/>
        <v>1</v>
      </c>
    </row>
    <row r="42" spans="1:8" ht="220.5">
      <c r="A42" s="49" t="s">
        <v>631</v>
      </c>
      <c r="B42" s="54" t="s">
        <v>263</v>
      </c>
      <c r="C42" s="54" t="s">
        <v>608</v>
      </c>
      <c r="D42" s="54" t="s">
        <v>632</v>
      </c>
      <c r="E42" s="54" t="s">
        <v>572</v>
      </c>
      <c r="F42" s="47">
        <v>4266300</v>
      </c>
      <c r="G42" s="47">
        <v>4266300</v>
      </c>
      <c r="H42" s="62">
        <f t="shared" si="0"/>
        <v>1</v>
      </c>
    </row>
    <row r="43" spans="1:8" ht="64.5">
      <c r="A43" s="49" t="s">
        <v>633</v>
      </c>
      <c r="B43" s="54" t="s">
        <v>263</v>
      </c>
      <c r="C43" s="54" t="s">
        <v>608</v>
      </c>
      <c r="D43" s="54" t="s">
        <v>632</v>
      </c>
      <c r="E43" s="54" t="s">
        <v>634</v>
      </c>
      <c r="F43" s="47">
        <v>4266300</v>
      </c>
      <c r="G43" s="47">
        <v>4266300</v>
      </c>
      <c r="H43" s="62">
        <f t="shared" si="0"/>
        <v>1</v>
      </c>
    </row>
    <row r="44" spans="1:8" ht="103.5">
      <c r="A44" s="49" t="s">
        <v>635</v>
      </c>
      <c r="B44" s="54" t="s">
        <v>263</v>
      </c>
      <c r="C44" s="54" t="s">
        <v>608</v>
      </c>
      <c r="D44" s="54" t="s">
        <v>636</v>
      </c>
      <c r="E44" s="54" t="s">
        <v>572</v>
      </c>
      <c r="F44" s="47">
        <v>43767.6</v>
      </c>
      <c r="G44" s="47">
        <v>43767.6</v>
      </c>
      <c r="H44" s="62">
        <f t="shared" si="0"/>
        <v>1</v>
      </c>
    </row>
    <row r="45" spans="1:8" ht="39">
      <c r="A45" s="49" t="s">
        <v>587</v>
      </c>
      <c r="B45" s="54" t="s">
        <v>263</v>
      </c>
      <c r="C45" s="54" t="s">
        <v>608</v>
      </c>
      <c r="D45" s="54" t="s">
        <v>636</v>
      </c>
      <c r="E45" s="54" t="s">
        <v>588</v>
      </c>
      <c r="F45" s="47">
        <v>43767.6</v>
      </c>
      <c r="G45" s="47">
        <v>43767.6</v>
      </c>
      <c r="H45" s="62">
        <f t="shared" si="0"/>
        <v>1</v>
      </c>
    </row>
    <row r="46" spans="1:8" ht="117">
      <c r="A46" s="49" t="s">
        <v>637</v>
      </c>
      <c r="B46" s="54" t="s">
        <v>263</v>
      </c>
      <c r="C46" s="54" t="s">
        <v>608</v>
      </c>
      <c r="D46" s="54" t="s">
        <v>638</v>
      </c>
      <c r="E46" s="54" t="s">
        <v>572</v>
      </c>
      <c r="F46" s="47">
        <v>1040485.23</v>
      </c>
      <c r="G46" s="47">
        <v>1040485.23</v>
      </c>
      <c r="H46" s="62">
        <f t="shared" si="0"/>
        <v>1</v>
      </c>
    </row>
    <row r="47" spans="1:8" ht="39">
      <c r="A47" s="49" t="s">
        <v>587</v>
      </c>
      <c r="B47" s="54" t="s">
        <v>263</v>
      </c>
      <c r="C47" s="54" t="s">
        <v>608</v>
      </c>
      <c r="D47" s="54" t="s">
        <v>638</v>
      </c>
      <c r="E47" s="54" t="s">
        <v>588</v>
      </c>
      <c r="F47" s="47">
        <v>740626.76</v>
      </c>
      <c r="G47" s="47">
        <v>740626.76</v>
      </c>
      <c r="H47" s="62">
        <f t="shared" si="0"/>
        <v>1</v>
      </c>
    </row>
    <row r="48" spans="1:8" ht="39">
      <c r="A48" s="49" t="s">
        <v>639</v>
      </c>
      <c r="B48" s="54" t="s">
        <v>263</v>
      </c>
      <c r="C48" s="54" t="s">
        <v>608</v>
      </c>
      <c r="D48" s="54" t="s">
        <v>638</v>
      </c>
      <c r="E48" s="54" t="s">
        <v>640</v>
      </c>
      <c r="F48" s="47">
        <v>24326.37</v>
      </c>
      <c r="G48" s="47">
        <v>24326.37</v>
      </c>
      <c r="H48" s="62">
        <f t="shared" si="0"/>
        <v>1</v>
      </c>
    </row>
    <row r="49" spans="1:8" ht="14.25">
      <c r="A49" s="49" t="s">
        <v>613</v>
      </c>
      <c r="B49" s="54" t="s">
        <v>263</v>
      </c>
      <c r="C49" s="54" t="s">
        <v>608</v>
      </c>
      <c r="D49" s="54" t="s">
        <v>638</v>
      </c>
      <c r="E49" s="54" t="s">
        <v>614</v>
      </c>
      <c r="F49" s="47">
        <v>158392.1</v>
      </c>
      <c r="G49" s="47">
        <v>158392.1</v>
      </c>
      <c r="H49" s="62">
        <f t="shared" si="0"/>
        <v>1</v>
      </c>
    </row>
    <row r="50" spans="1:8" ht="25.5">
      <c r="A50" s="49" t="s">
        <v>641</v>
      </c>
      <c r="B50" s="54" t="s">
        <v>263</v>
      </c>
      <c r="C50" s="54" t="s">
        <v>608</v>
      </c>
      <c r="D50" s="54" t="s">
        <v>638</v>
      </c>
      <c r="E50" s="54" t="s">
        <v>642</v>
      </c>
      <c r="F50" s="47">
        <v>117140</v>
      </c>
      <c r="G50" s="47">
        <v>117140</v>
      </c>
      <c r="H50" s="62">
        <f t="shared" si="0"/>
        <v>1</v>
      </c>
    </row>
    <row r="51" spans="1:8" ht="103.5">
      <c r="A51" s="49" t="s">
        <v>643</v>
      </c>
      <c r="B51" s="54" t="s">
        <v>263</v>
      </c>
      <c r="C51" s="54" t="s">
        <v>608</v>
      </c>
      <c r="D51" s="54" t="s">
        <v>644</v>
      </c>
      <c r="E51" s="54" t="s">
        <v>572</v>
      </c>
      <c r="F51" s="47">
        <v>3360526</v>
      </c>
      <c r="G51" s="47">
        <v>3360526</v>
      </c>
      <c r="H51" s="62">
        <f t="shared" si="0"/>
        <v>1</v>
      </c>
    </row>
    <row r="52" spans="1:8" ht="64.5">
      <c r="A52" s="49" t="s">
        <v>623</v>
      </c>
      <c r="B52" s="54" t="s">
        <v>263</v>
      </c>
      <c r="C52" s="54" t="s">
        <v>608</v>
      </c>
      <c r="D52" s="54" t="s">
        <v>644</v>
      </c>
      <c r="E52" s="54" t="s">
        <v>624</v>
      </c>
      <c r="F52" s="47">
        <v>3360526</v>
      </c>
      <c r="G52" s="47">
        <v>3360526</v>
      </c>
      <c r="H52" s="62">
        <f t="shared" si="0"/>
        <v>1</v>
      </c>
    </row>
    <row r="53" spans="1:8" ht="117">
      <c r="A53" s="49" t="s">
        <v>645</v>
      </c>
      <c r="B53" s="54" t="s">
        <v>263</v>
      </c>
      <c r="C53" s="54" t="s">
        <v>608</v>
      </c>
      <c r="D53" s="54" t="s">
        <v>646</v>
      </c>
      <c r="E53" s="54" t="s">
        <v>572</v>
      </c>
      <c r="F53" s="47">
        <v>75533.33</v>
      </c>
      <c r="G53" s="47">
        <v>75533.33</v>
      </c>
      <c r="H53" s="62">
        <f t="shared" si="0"/>
        <v>1</v>
      </c>
    </row>
    <row r="54" spans="1:8" ht="39">
      <c r="A54" s="49" t="s">
        <v>587</v>
      </c>
      <c r="B54" s="54" t="s">
        <v>263</v>
      </c>
      <c r="C54" s="54" t="s">
        <v>608</v>
      </c>
      <c r="D54" s="54" t="s">
        <v>646</v>
      </c>
      <c r="E54" s="54" t="s">
        <v>588</v>
      </c>
      <c r="F54" s="47">
        <v>75533.33</v>
      </c>
      <c r="G54" s="47">
        <v>75533.33</v>
      </c>
      <c r="H54" s="62">
        <f t="shared" si="0"/>
        <v>1</v>
      </c>
    </row>
    <row r="55" spans="1:8" ht="117">
      <c r="A55" s="49" t="s">
        <v>647</v>
      </c>
      <c r="B55" s="54" t="s">
        <v>263</v>
      </c>
      <c r="C55" s="54" t="s">
        <v>608</v>
      </c>
      <c r="D55" s="54" t="s">
        <v>648</v>
      </c>
      <c r="E55" s="54" t="s">
        <v>572</v>
      </c>
      <c r="F55" s="47">
        <v>5696971.36</v>
      </c>
      <c r="G55" s="47">
        <v>5696971.36</v>
      </c>
      <c r="H55" s="62">
        <f t="shared" si="0"/>
        <v>1</v>
      </c>
    </row>
    <row r="56" spans="1:8" ht="39">
      <c r="A56" s="49" t="s">
        <v>587</v>
      </c>
      <c r="B56" s="54" t="s">
        <v>263</v>
      </c>
      <c r="C56" s="54" t="s">
        <v>608</v>
      </c>
      <c r="D56" s="54" t="s">
        <v>648</v>
      </c>
      <c r="E56" s="54" t="s">
        <v>588</v>
      </c>
      <c r="F56" s="47">
        <v>373668.51</v>
      </c>
      <c r="G56" s="47">
        <v>373668.51</v>
      </c>
      <c r="H56" s="62">
        <f t="shared" si="0"/>
        <v>1</v>
      </c>
    </row>
    <row r="57" spans="1:8" ht="25.5">
      <c r="A57" s="49" t="s">
        <v>641</v>
      </c>
      <c r="B57" s="54" t="s">
        <v>263</v>
      </c>
      <c r="C57" s="54" t="s">
        <v>608</v>
      </c>
      <c r="D57" s="54" t="s">
        <v>648</v>
      </c>
      <c r="E57" s="54" t="s">
        <v>642</v>
      </c>
      <c r="F57" s="47">
        <v>5323302.85</v>
      </c>
      <c r="G57" s="47">
        <v>5323302.85</v>
      </c>
      <c r="H57" s="62">
        <f t="shared" si="0"/>
        <v>1</v>
      </c>
    </row>
    <row r="58" spans="1:8" ht="25.5">
      <c r="A58" s="49" t="s">
        <v>649</v>
      </c>
      <c r="B58" s="54" t="s">
        <v>263</v>
      </c>
      <c r="C58" s="54" t="s">
        <v>650</v>
      </c>
      <c r="D58" s="54" t="s">
        <v>571</v>
      </c>
      <c r="E58" s="54" t="s">
        <v>572</v>
      </c>
      <c r="F58" s="47">
        <v>11239900</v>
      </c>
      <c r="G58" s="47">
        <v>11239900</v>
      </c>
      <c r="H58" s="62">
        <f t="shared" si="0"/>
        <v>1</v>
      </c>
    </row>
    <row r="59" spans="1:8" ht="39">
      <c r="A59" s="49" t="s">
        <v>651</v>
      </c>
      <c r="B59" s="54" t="s">
        <v>263</v>
      </c>
      <c r="C59" s="54" t="s">
        <v>652</v>
      </c>
      <c r="D59" s="54" t="s">
        <v>571</v>
      </c>
      <c r="E59" s="54" t="s">
        <v>572</v>
      </c>
      <c r="F59" s="47">
        <v>11239900</v>
      </c>
      <c r="G59" s="47">
        <v>11239900</v>
      </c>
      <c r="H59" s="62">
        <f t="shared" si="0"/>
        <v>1</v>
      </c>
    </row>
    <row r="60" spans="1:8" ht="103.5">
      <c r="A60" s="49" t="s">
        <v>653</v>
      </c>
      <c r="B60" s="54" t="s">
        <v>263</v>
      </c>
      <c r="C60" s="54" t="s">
        <v>652</v>
      </c>
      <c r="D60" s="54" t="s">
        <v>654</v>
      </c>
      <c r="E60" s="54" t="s">
        <v>572</v>
      </c>
      <c r="F60" s="47">
        <v>10390800</v>
      </c>
      <c r="G60" s="47">
        <v>10390800</v>
      </c>
      <c r="H60" s="62">
        <f t="shared" si="0"/>
        <v>1</v>
      </c>
    </row>
    <row r="61" spans="1:8" ht="64.5">
      <c r="A61" s="49" t="s">
        <v>623</v>
      </c>
      <c r="B61" s="54" t="s">
        <v>263</v>
      </c>
      <c r="C61" s="54" t="s">
        <v>652</v>
      </c>
      <c r="D61" s="54" t="s">
        <v>654</v>
      </c>
      <c r="E61" s="54" t="s">
        <v>624</v>
      </c>
      <c r="F61" s="47">
        <v>10390800</v>
      </c>
      <c r="G61" s="47">
        <v>10390800</v>
      </c>
      <c r="H61" s="62">
        <f t="shared" si="0"/>
        <v>1</v>
      </c>
    </row>
    <row r="62" spans="1:8" ht="117">
      <c r="A62" s="49" t="s">
        <v>655</v>
      </c>
      <c r="B62" s="54" t="s">
        <v>263</v>
      </c>
      <c r="C62" s="54" t="s">
        <v>652</v>
      </c>
      <c r="D62" s="54" t="s">
        <v>656</v>
      </c>
      <c r="E62" s="54" t="s">
        <v>572</v>
      </c>
      <c r="F62" s="47">
        <v>30000</v>
      </c>
      <c r="G62" s="47">
        <v>30000</v>
      </c>
      <c r="H62" s="62">
        <f t="shared" si="0"/>
        <v>1</v>
      </c>
    </row>
    <row r="63" spans="1:8" ht="25.5">
      <c r="A63" s="49" t="s">
        <v>625</v>
      </c>
      <c r="B63" s="54" t="s">
        <v>263</v>
      </c>
      <c r="C63" s="54" t="s">
        <v>652</v>
      </c>
      <c r="D63" s="54" t="s">
        <v>656</v>
      </c>
      <c r="E63" s="54" t="s">
        <v>626</v>
      </c>
      <c r="F63" s="47">
        <v>30000</v>
      </c>
      <c r="G63" s="47">
        <v>30000</v>
      </c>
      <c r="H63" s="62">
        <f t="shared" si="0"/>
        <v>1</v>
      </c>
    </row>
    <row r="64" spans="1:8" ht="117">
      <c r="A64" s="49" t="s">
        <v>657</v>
      </c>
      <c r="B64" s="54" t="s">
        <v>263</v>
      </c>
      <c r="C64" s="54" t="s">
        <v>652</v>
      </c>
      <c r="D64" s="54" t="s">
        <v>658</v>
      </c>
      <c r="E64" s="54" t="s">
        <v>572</v>
      </c>
      <c r="F64" s="47">
        <v>9400</v>
      </c>
      <c r="G64" s="47">
        <v>9400</v>
      </c>
      <c r="H64" s="62">
        <f t="shared" si="0"/>
        <v>1</v>
      </c>
    </row>
    <row r="65" spans="1:8" ht="64.5">
      <c r="A65" s="49" t="s">
        <v>623</v>
      </c>
      <c r="B65" s="54" t="s">
        <v>263</v>
      </c>
      <c r="C65" s="54" t="s">
        <v>652</v>
      </c>
      <c r="D65" s="54" t="s">
        <v>658</v>
      </c>
      <c r="E65" s="54" t="s">
        <v>624</v>
      </c>
      <c r="F65" s="47">
        <v>5000</v>
      </c>
      <c r="G65" s="47">
        <v>5000</v>
      </c>
      <c r="H65" s="62">
        <f t="shared" si="0"/>
        <v>1</v>
      </c>
    </row>
    <row r="66" spans="1:8" ht="25.5">
      <c r="A66" s="49" t="s">
        <v>625</v>
      </c>
      <c r="B66" s="54" t="s">
        <v>263</v>
      </c>
      <c r="C66" s="54" t="s">
        <v>652</v>
      </c>
      <c r="D66" s="54" t="s">
        <v>658</v>
      </c>
      <c r="E66" s="54" t="s">
        <v>626</v>
      </c>
      <c r="F66" s="47">
        <v>4400</v>
      </c>
      <c r="G66" s="47">
        <v>4400</v>
      </c>
      <c r="H66" s="62">
        <f aca="true" t="shared" si="1" ref="H66:H127">G66/F66</f>
        <v>1</v>
      </c>
    </row>
    <row r="67" spans="1:8" ht="103.5">
      <c r="A67" s="49" t="s">
        <v>659</v>
      </c>
      <c r="B67" s="54" t="s">
        <v>263</v>
      </c>
      <c r="C67" s="54" t="s">
        <v>652</v>
      </c>
      <c r="D67" s="54" t="s">
        <v>660</v>
      </c>
      <c r="E67" s="54" t="s">
        <v>572</v>
      </c>
      <c r="F67" s="47">
        <v>16700</v>
      </c>
      <c r="G67" s="47">
        <v>16700</v>
      </c>
      <c r="H67" s="62">
        <f t="shared" si="1"/>
        <v>1</v>
      </c>
    </row>
    <row r="68" spans="1:8" ht="64.5">
      <c r="A68" s="49" t="s">
        <v>623</v>
      </c>
      <c r="B68" s="54" t="s">
        <v>263</v>
      </c>
      <c r="C68" s="54" t="s">
        <v>652</v>
      </c>
      <c r="D68" s="54" t="s">
        <v>660</v>
      </c>
      <c r="E68" s="54" t="s">
        <v>624</v>
      </c>
      <c r="F68" s="47">
        <v>11500</v>
      </c>
      <c r="G68" s="47">
        <v>11500</v>
      </c>
      <c r="H68" s="62">
        <f t="shared" si="1"/>
        <v>1</v>
      </c>
    </row>
    <row r="69" spans="1:8" ht="25.5">
      <c r="A69" s="49" t="s">
        <v>625</v>
      </c>
      <c r="B69" s="54" t="s">
        <v>263</v>
      </c>
      <c r="C69" s="54" t="s">
        <v>652</v>
      </c>
      <c r="D69" s="54" t="s">
        <v>660</v>
      </c>
      <c r="E69" s="54" t="s">
        <v>626</v>
      </c>
      <c r="F69" s="47">
        <v>5200</v>
      </c>
      <c r="G69" s="47">
        <v>5200</v>
      </c>
      <c r="H69" s="62">
        <f t="shared" si="1"/>
        <v>1</v>
      </c>
    </row>
    <row r="70" spans="1:8" ht="103.5">
      <c r="A70" s="49" t="s">
        <v>661</v>
      </c>
      <c r="B70" s="54" t="s">
        <v>263</v>
      </c>
      <c r="C70" s="54" t="s">
        <v>652</v>
      </c>
      <c r="D70" s="54" t="s">
        <v>662</v>
      </c>
      <c r="E70" s="54" t="s">
        <v>572</v>
      </c>
      <c r="F70" s="47">
        <v>793000</v>
      </c>
      <c r="G70" s="47">
        <v>793000</v>
      </c>
      <c r="H70" s="62">
        <f t="shared" si="1"/>
        <v>1</v>
      </c>
    </row>
    <row r="71" spans="1:8" ht="64.5">
      <c r="A71" s="49" t="s">
        <v>623</v>
      </c>
      <c r="B71" s="54" t="s">
        <v>263</v>
      </c>
      <c r="C71" s="54" t="s">
        <v>652</v>
      </c>
      <c r="D71" s="54" t="s">
        <v>662</v>
      </c>
      <c r="E71" s="54" t="s">
        <v>624</v>
      </c>
      <c r="F71" s="47">
        <v>743000</v>
      </c>
      <c r="G71" s="47">
        <v>743000</v>
      </c>
      <c r="H71" s="62">
        <f t="shared" si="1"/>
        <v>1</v>
      </c>
    </row>
    <row r="72" spans="1:8" ht="25.5">
      <c r="A72" s="49" t="s">
        <v>625</v>
      </c>
      <c r="B72" s="54" t="s">
        <v>263</v>
      </c>
      <c r="C72" s="54" t="s">
        <v>652</v>
      </c>
      <c r="D72" s="54" t="s">
        <v>662</v>
      </c>
      <c r="E72" s="54" t="s">
        <v>626</v>
      </c>
      <c r="F72" s="47">
        <v>50000</v>
      </c>
      <c r="G72" s="47">
        <v>50000</v>
      </c>
      <c r="H72" s="62">
        <f t="shared" si="1"/>
        <v>1</v>
      </c>
    </row>
    <row r="73" spans="1:8" ht="14.25">
      <c r="A73" s="49" t="s">
        <v>663</v>
      </c>
      <c r="B73" s="54" t="s">
        <v>263</v>
      </c>
      <c r="C73" s="54" t="s">
        <v>664</v>
      </c>
      <c r="D73" s="54" t="s">
        <v>571</v>
      </c>
      <c r="E73" s="54" t="s">
        <v>572</v>
      </c>
      <c r="F73" s="47">
        <v>782470.01</v>
      </c>
      <c r="G73" s="47">
        <v>782470.01</v>
      </c>
      <c r="H73" s="62">
        <f t="shared" si="1"/>
        <v>1</v>
      </c>
    </row>
    <row r="74" spans="1:8" ht="25.5">
      <c r="A74" s="49" t="s">
        <v>665</v>
      </c>
      <c r="B74" s="54" t="s">
        <v>263</v>
      </c>
      <c r="C74" s="54" t="s">
        <v>666</v>
      </c>
      <c r="D74" s="54" t="s">
        <v>571</v>
      </c>
      <c r="E74" s="54" t="s">
        <v>572</v>
      </c>
      <c r="F74" s="47">
        <v>782470.01</v>
      </c>
      <c r="G74" s="47">
        <v>782470.01</v>
      </c>
      <c r="H74" s="62">
        <f t="shared" si="1"/>
        <v>1</v>
      </c>
    </row>
    <row r="75" spans="1:8" ht="117">
      <c r="A75" s="49" t="s">
        <v>645</v>
      </c>
      <c r="B75" s="54" t="s">
        <v>263</v>
      </c>
      <c r="C75" s="54" t="s">
        <v>666</v>
      </c>
      <c r="D75" s="54" t="s">
        <v>646</v>
      </c>
      <c r="E75" s="54" t="s">
        <v>572</v>
      </c>
      <c r="F75" s="47">
        <v>592802.87</v>
      </c>
      <c r="G75" s="47">
        <v>592802.87</v>
      </c>
      <c r="H75" s="62">
        <f t="shared" si="1"/>
        <v>1</v>
      </c>
    </row>
    <row r="76" spans="1:8" ht="39">
      <c r="A76" s="49" t="s">
        <v>587</v>
      </c>
      <c r="B76" s="54" t="s">
        <v>263</v>
      </c>
      <c r="C76" s="54" t="s">
        <v>666</v>
      </c>
      <c r="D76" s="54" t="s">
        <v>646</v>
      </c>
      <c r="E76" s="54" t="s">
        <v>588</v>
      </c>
      <c r="F76" s="47">
        <v>522802.87</v>
      </c>
      <c r="G76" s="47">
        <v>522802.87</v>
      </c>
      <c r="H76" s="62">
        <f t="shared" si="1"/>
        <v>1</v>
      </c>
    </row>
    <row r="77" spans="1:8" ht="14.25">
      <c r="A77" s="49" t="s">
        <v>603</v>
      </c>
      <c r="B77" s="54" t="s">
        <v>263</v>
      </c>
      <c r="C77" s="54" t="s">
        <v>666</v>
      </c>
      <c r="D77" s="54" t="s">
        <v>646</v>
      </c>
      <c r="E77" s="54" t="s">
        <v>604</v>
      </c>
      <c r="F77" s="47">
        <v>70000</v>
      </c>
      <c r="G77" s="47">
        <v>70000</v>
      </c>
      <c r="H77" s="62">
        <f t="shared" si="1"/>
        <v>1</v>
      </c>
    </row>
    <row r="78" spans="1:8" ht="90.75">
      <c r="A78" s="49" t="s">
        <v>667</v>
      </c>
      <c r="B78" s="54" t="s">
        <v>263</v>
      </c>
      <c r="C78" s="54" t="s">
        <v>666</v>
      </c>
      <c r="D78" s="54" t="s">
        <v>668</v>
      </c>
      <c r="E78" s="54" t="s">
        <v>572</v>
      </c>
      <c r="F78" s="47">
        <v>189667.14</v>
      </c>
      <c r="G78" s="47">
        <v>189667.14</v>
      </c>
      <c r="H78" s="62">
        <f t="shared" si="1"/>
        <v>1</v>
      </c>
    </row>
    <row r="79" spans="1:8" ht="39">
      <c r="A79" s="49" t="s">
        <v>669</v>
      </c>
      <c r="B79" s="54" t="s">
        <v>263</v>
      </c>
      <c r="C79" s="54" t="s">
        <v>666</v>
      </c>
      <c r="D79" s="54" t="s">
        <v>668</v>
      </c>
      <c r="E79" s="54" t="s">
        <v>670</v>
      </c>
      <c r="F79" s="47">
        <v>189667.14</v>
      </c>
      <c r="G79" s="47">
        <v>189667.14</v>
      </c>
      <c r="H79" s="62">
        <f t="shared" si="1"/>
        <v>1</v>
      </c>
    </row>
    <row r="80" spans="1:8" ht="14.25">
      <c r="A80" s="49" t="s">
        <v>671</v>
      </c>
      <c r="B80" s="54" t="s">
        <v>263</v>
      </c>
      <c r="C80" s="54" t="s">
        <v>672</v>
      </c>
      <c r="D80" s="54" t="s">
        <v>571</v>
      </c>
      <c r="E80" s="54" t="s">
        <v>572</v>
      </c>
      <c r="F80" s="47">
        <v>6919846.68</v>
      </c>
      <c r="G80" s="47">
        <v>6919846.68</v>
      </c>
      <c r="H80" s="62">
        <f t="shared" si="1"/>
        <v>1</v>
      </c>
    </row>
    <row r="81" spans="1:8" ht="25.5">
      <c r="A81" s="49" t="s">
        <v>673</v>
      </c>
      <c r="B81" s="54" t="s">
        <v>263</v>
      </c>
      <c r="C81" s="54" t="s">
        <v>674</v>
      </c>
      <c r="D81" s="54" t="s">
        <v>571</v>
      </c>
      <c r="E81" s="54" t="s">
        <v>572</v>
      </c>
      <c r="F81" s="47">
        <v>98020</v>
      </c>
      <c r="G81" s="47">
        <v>98020</v>
      </c>
      <c r="H81" s="62">
        <f t="shared" si="1"/>
        <v>1</v>
      </c>
    </row>
    <row r="82" spans="1:8" ht="103.5">
      <c r="A82" s="49" t="s">
        <v>675</v>
      </c>
      <c r="B82" s="54" t="s">
        <v>263</v>
      </c>
      <c r="C82" s="54" t="s">
        <v>674</v>
      </c>
      <c r="D82" s="54" t="s">
        <v>676</v>
      </c>
      <c r="E82" s="54" t="s">
        <v>572</v>
      </c>
      <c r="F82" s="47">
        <v>58020</v>
      </c>
      <c r="G82" s="47">
        <v>58020</v>
      </c>
      <c r="H82" s="62">
        <f t="shared" si="1"/>
        <v>1</v>
      </c>
    </row>
    <row r="83" spans="1:8" ht="39">
      <c r="A83" s="49" t="s">
        <v>587</v>
      </c>
      <c r="B83" s="54" t="s">
        <v>263</v>
      </c>
      <c r="C83" s="54" t="s">
        <v>674</v>
      </c>
      <c r="D83" s="54" t="s">
        <v>676</v>
      </c>
      <c r="E83" s="54" t="s">
        <v>588</v>
      </c>
      <c r="F83" s="47">
        <v>58020</v>
      </c>
      <c r="G83" s="47">
        <v>58020</v>
      </c>
      <c r="H83" s="62">
        <f t="shared" si="1"/>
        <v>1</v>
      </c>
    </row>
    <row r="84" spans="1:8" ht="156">
      <c r="A84" s="49" t="s">
        <v>677</v>
      </c>
      <c r="B84" s="54" t="s">
        <v>263</v>
      </c>
      <c r="C84" s="54" t="s">
        <v>674</v>
      </c>
      <c r="D84" s="54" t="s">
        <v>678</v>
      </c>
      <c r="E84" s="54" t="s">
        <v>572</v>
      </c>
      <c r="F84" s="47">
        <v>40000</v>
      </c>
      <c r="G84" s="47">
        <v>40000</v>
      </c>
      <c r="H84" s="62">
        <f t="shared" si="1"/>
        <v>1</v>
      </c>
    </row>
    <row r="85" spans="1:8" ht="39">
      <c r="A85" s="49" t="s">
        <v>587</v>
      </c>
      <c r="B85" s="54" t="s">
        <v>263</v>
      </c>
      <c r="C85" s="54" t="s">
        <v>674</v>
      </c>
      <c r="D85" s="54" t="s">
        <v>678</v>
      </c>
      <c r="E85" s="54" t="s">
        <v>588</v>
      </c>
      <c r="F85" s="47">
        <v>40000</v>
      </c>
      <c r="G85" s="47">
        <v>40000</v>
      </c>
      <c r="H85" s="62">
        <f t="shared" si="1"/>
        <v>1</v>
      </c>
    </row>
    <row r="86" spans="1:8" ht="25.5">
      <c r="A86" s="49" t="s">
        <v>679</v>
      </c>
      <c r="B86" s="54" t="s">
        <v>263</v>
      </c>
      <c r="C86" s="54" t="s">
        <v>680</v>
      </c>
      <c r="D86" s="54" t="s">
        <v>571</v>
      </c>
      <c r="E86" s="54" t="s">
        <v>572</v>
      </c>
      <c r="F86" s="47">
        <v>6821826.68</v>
      </c>
      <c r="G86" s="47">
        <v>6821826.68</v>
      </c>
      <c r="H86" s="62">
        <f t="shared" si="1"/>
        <v>1</v>
      </c>
    </row>
    <row r="87" spans="1:8" ht="117">
      <c r="A87" s="49" t="s">
        <v>681</v>
      </c>
      <c r="B87" s="54" t="s">
        <v>263</v>
      </c>
      <c r="C87" s="54" t="s">
        <v>680</v>
      </c>
      <c r="D87" s="54" t="s">
        <v>682</v>
      </c>
      <c r="E87" s="54" t="s">
        <v>572</v>
      </c>
      <c r="F87" s="47">
        <v>518400</v>
      </c>
      <c r="G87" s="47">
        <v>518400</v>
      </c>
      <c r="H87" s="62">
        <f t="shared" si="1"/>
        <v>1</v>
      </c>
    </row>
    <row r="88" spans="1:8" ht="64.5">
      <c r="A88" s="49" t="s">
        <v>623</v>
      </c>
      <c r="B88" s="54" t="s">
        <v>263</v>
      </c>
      <c r="C88" s="54" t="s">
        <v>680</v>
      </c>
      <c r="D88" s="54" t="s">
        <v>682</v>
      </c>
      <c r="E88" s="54" t="s">
        <v>624</v>
      </c>
      <c r="F88" s="47">
        <v>518400</v>
      </c>
      <c r="G88" s="47">
        <v>518400</v>
      </c>
      <c r="H88" s="62">
        <f t="shared" si="1"/>
        <v>1</v>
      </c>
    </row>
    <row r="89" spans="1:8" ht="90.75">
      <c r="A89" s="49" t="s">
        <v>683</v>
      </c>
      <c r="B89" s="54" t="s">
        <v>263</v>
      </c>
      <c r="C89" s="54" t="s">
        <v>680</v>
      </c>
      <c r="D89" s="54" t="s">
        <v>684</v>
      </c>
      <c r="E89" s="54" t="s">
        <v>572</v>
      </c>
      <c r="F89" s="47">
        <v>436833.89</v>
      </c>
      <c r="G89" s="47">
        <v>436833.89</v>
      </c>
      <c r="H89" s="62">
        <f t="shared" si="1"/>
        <v>1</v>
      </c>
    </row>
    <row r="90" spans="1:8" ht="39">
      <c r="A90" s="49" t="s">
        <v>587</v>
      </c>
      <c r="B90" s="54" t="s">
        <v>263</v>
      </c>
      <c r="C90" s="54" t="s">
        <v>680</v>
      </c>
      <c r="D90" s="54" t="s">
        <v>684</v>
      </c>
      <c r="E90" s="54" t="s">
        <v>588</v>
      </c>
      <c r="F90" s="47">
        <v>290833.89</v>
      </c>
      <c r="G90" s="47">
        <v>290833.89</v>
      </c>
      <c r="H90" s="62">
        <f t="shared" si="1"/>
        <v>1</v>
      </c>
    </row>
    <row r="91" spans="1:8" ht="14.25">
      <c r="A91" s="49" t="s">
        <v>685</v>
      </c>
      <c r="B91" s="54" t="s">
        <v>263</v>
      </c>
      <c r="C91" s="54" t="s">
        <v>680</v>
      </c>
      <c r="D91" s="54" t="s">
        <v>684</v>
      </c>
      <c r="E91" s="54" t="s">
        <v>686</v>
      </c>
      <c r="F91" s="47">
        <v>146000</v>
      </c>
      <c r="G91" s="47">
        <v>146000</v>
      </c>
      <c r="H91" s="62">
        <f t="shared" si="1"/>
        <v>1</v>
      </c>
    </row>
    <row r="92" spans="1:8" ht="142.5">
      <c r="A92" s="49" t="s">
        <v>687</v>
      </c>
      <c r="B92" s="54" t="s">
        <v>263</v>
      </c>
      <c r="C92" s="54" t="s">
        <v>680</v>
      </c>
      <c r="D92" s="54" t="s">
        <v>688</v>
      </c>
      <c r="E92" s="54" t="s">
        <v>572</v>
      </c>
      <c r="F92" s="47">
        <v>5681428.35</v>
      </c>
      <c r="G92" s="47">
        <v>5681428.35</v>
      </c>
      <c r="H92" s="62">
        <f t="shared" si="1"/>
        <v>1</v>
      </c>
    </row>
    <row r="93" spans="1:8" ht="64.5">
      <c r="A93" s="49" t="s">
        <v>623</v>
      </c>
      <c r="B93" s="54" t="s">
        <v>263</v>
      </c>
      <c r="C93" s="54" t="s">
        <v>680</v>
      </c>
      <c r="D93" s="54" t="s">
        <v>688</v>
      </c>
      <c r="E93" s="54" t="s">
        <v>624</v>
      </c>
      <c r="F93" s="47">
        <v>5527328.35</v>
      </c>
      <c r="G93" s="47">
        <v>5527328.35</v>
      </c>
      <c r="H93" s="62">
        <f t="shared" si="1"/>
        <v>1</v>
      </c>
    </row>
    <row r="94" spans="1:8" ht="25.5">
      <c r="A94" s="49" t="s">
        <v>625</v>
      </c>
      <c r="B94" s="54" t="s">
        <v>263</v>
      </c>
      <c r="C94" s="54" t="s">
        <v>680</v>
      </c>
      <c r="D94" s="54" t="s">
        <v>688</v>
      </c>
      <c r="E94" s="54" t="s">
        <v>626</v>
      </c>
      <c r="F94" s="47">
        <v>154100</v>
      </c>
      <c r="G94" s="47">
        <v>154100</v>
      </c>
      <c r="H94" s="62">
        <f t="shared" si="1"/>
        <v>1</v>
      </c>
    </row>
    <row r="95" spans="1:8" ht="90.75">
      <c r="A95" s="49" t="s">
        <v>689</v>
      </c>
      <c r="B95" s="54" t="s">
        <v>263</v>
      </c>
      <c r="C95" s="54" t="s">
        <v>680</v>
      </c>
      <c r="D95" s="54" t="s">
        <v>690</v>
      </c>
      <c r="E95" s="54" t="s">
        <v>572</v>
      </c>
      <c r="F95" s="47">
        <v>185164.44</v>
      </c>
      <c r="G95" s="47">
        <v>185164.44</v>
      </c>
      <c r="H95" s="62">
        <f t="shared" si="1"/>
        <v>1</v>
      </c>
    </row>
    <row r="96" spans="1:8" ht="39">
      <c r="A96" s="49" t="s">
        <v>587</v>
      </c>
      <c r="B96" s="54" t="s">
        <v>263</v>
      </c>
      <c r="C96" s="54" t="s">
        <v>680</v>
      </c>
      <c r="D96" s="54" t="s">
        <v>690</v>
      </c>
      <c r="E96" s="54" t="s">
        <v>588</v>
      </c>
      <c r="F96" s="47">
        <v>172013.4</v>
      </c>
      <c r="G96" s="47">
        <v>172013.4</v>
      </c>
      <c r="H96" s="62">
        <f t="shared" si="1"/>
        <v>1</v>
      </c>
    </row>
    <row r="97" spans="1:8" ht="14.25">
      <c r="A97" s="49" t="s">
        <v>613</v>
      </c>
      <c r="B97" s="54" t="s">
        <v>263</v>
      </c>
      <c r="C97" s="54" t="s">
        <v>680</v>
      </c>
      <c r="D97" s="54" t="s">
        <v>690</v>
      </c>
      <c r="E97" s="54" t="s">
        <v>614</v>
      </c>
      <c r="F97" s="47">
        <v>13151.04</v>
      </c>
      <c r="G97" s="47">
        <v>13151.04</v>
      </c>
      <c r="H97" s="62">
        <f t="shared" si="1"/>
        <v>1</v>
      </c>
    </row>
    <row r="98" spans="1:8" ht="14.25">
      <c r="A98" s="49" t="s">
        <v>691</v>
      </c>
      <c r="B98" s="54" t="s">
        <v>263</v>
      </c>
      <c r="C98" s="54" t="s">
        <v>692</v>
      </c>
      <c r="D98" s="54" t="s">
        <v>571</v>
      </c>
      <c r="E98" s="54" t="s">
        <v>572</v>
      </c>
      <c r="F98" s="47">
        <v>1200152.93</v>
      </c>
      <c r="G98" s="47">
        <v>1200152.93</v>
      </c>
      <c r="H98" s="62">
        <f t="shared" si="1"/>
        <v>1</v>
      </c>
    </row>
    <row r="99" spans="1:8" ht="14.25">
      <c r="A99" s="49" t="s">
        <v>693</v>
      </c>
      <c r="B99" s="54" t="s">
        <v>263</v>
      </c>
      <c r="C99" s="54" t="s">
        <v>694</v>
      </c>
      <c r="D99" s="54" t="s">
        <v>571</v>
      </c>
      <c r="E99" s="54" t="s">
        <v>572</v>
      </c>
      <c r="F99" s="47">
        <v>1200152.93</v>
      </c>
      <c r="G99" s="47">
        <v>1200152.93</v>
      </c>
      <c r="H99" s="62">
        <f t="shared" si="1"/>
        <v>1</v>
      </c>
    </row>
    <row r="100" spans="1:8" ht="103.5">
      <c r="A100" s="49" t="s">
        <v>695</v>
      </c>
      <c r="B100" s="54" t="s">
        <v>263</v>
      </c>
      <c r="C100" s="54" t="s">
        <v>694</v>
      </c>
      <c r="D100" s="54" t="s">
        <v>696</v>
      </c>
      <c r="E100" s="54" t="s">
        <v>572</v>
      </c>
      <c r="F100" s="47">
        <v>1200152.93</v>
      </c>
      <c r="G100" s="47">
        <v>1200152.93</v>
      </c>
      <c r="H100" s="62">
        <f t="shared" si="1"/>
        <v>1</v>
      </c>
    </row>
    <row r="101" spans="1:8" ht="39">
      <c r="A101" s="49" t="s">
        <v>697</v>
      </c>
      <c r="B101" s="54" t="s">
        <v>263</v>
      </c>
      <c r="C101" s="54" t="s">
        <v>694</v>
      </c>
      <c r="D101" s="54" t="s">
        <v>696</v>
      </c>
      <c r="E101" s="54" t="s">
        <v>698</v>
      </c>
      <c r="F101" s="47">
        <v>1200152.93</v>
      </c>
      <c r="G101" s="47">
        <v>1200152.93</v>
      </c>
      <c r="H101" s="62">
        <f t="shared" si="1"/>
        <v>1</v>
      </c>
    </row>
    <row r="102" spans="1:8" ht="25.5">
      <c r="A102" s="49" t="s">
        <v>699</v>
      </c>
      <c r="B102" s="54" t="s">
        <v>263</v>
      </c>
      <c r="C102" s="54" t="s">
        <v>700</v>
      </c>
      <c r="D102" s="54" t="s">
        <v>571</v>
      </c>
      <c r="E102" s="54" t="s">
        <v>572</v>
      </c>
      <c r="F102" s="47">
        <v>14479874.54</v>
      </c>
      <c r="G102" s="47">
        <v>14478874.54</v>
      </c>
      <c r="H102" s="62">
        <f t="shared" si="1"/>
        <v>0.9999309386281464</v>
      </c>
    </row>
    <row r="103" spans="1:8" ht="39">
      <c r="A103" s="49" t="s">
        <v>701</v>
      </c>
      <c r="B103" s="54" t="s">
        <v>263</v>
      </c>
      <c r="C103" s="54" t="s">
        <v>702</v>
      </c>
      <c r="D103" s="54" t="s">
        <v>571</v>
      </c>
      <c r="E103" s="54" t="s">
        <v>572</v>
      </c>
      <c r="F103" s="47">
        <v>14479874.54</v>
      </c>
      <c r="G103" s="47">
        <v>14478874.54</v>
      </c>
      <c r="H103" s="62">
        <f t="shared" si="1"/>
        <v>0.9999309386281464</v>
      </c>
    </row>
    <row r="104" spans="1:8" ht="117">
      <c r="A104" s="49" t="s">
        <v>703</v>
      </c>
      <c r="B104" s="54" t="s">
        <v>263</v>
      </c>
      <c r="C104" s="54" t="s">
        <v>702</v>
      </c>
      <c r="D104" s="54" t="s">
        <v>704</v>
      </c>
      <c r="E104" s="54" t="s">
        <v>572</v>
      </c>
      <c r="F104" s="47">
        <v>1280435.53</v>
      </c>
      <c r="G104" s="47">
        <v>1280435.53</v>
      </c>
      <c r="H104" s="62">
        <f t="shared" si="1"/>
        <v>1</v>
      </c>
    </row>
    <row r="105" spans="1:8" ht="64.5">
      <c r="A105" s="49" t="s">
        <v>705</v>
      </c>
      <c r="B105" s="54" t="s">
        <v>263</v>
      </c>
      <c r="C105" s="54" t="s">
        <v>702</v>
      </c>
      <c r="D105" s="54" t="s">
        <v>704</v>
      </c>
      <c r="E105" s="54" t="s">
        <v>706</v>
      </c>
      <c r="F105" s="47">
        <v>610600</v>
      </c>
      <c r="G105" s="47">
        <v>610600</v>
      </c>
      <c r="H105" s="62">
        <f t="shared" si="1"/>
        <v>1</v>
      </c>
    </row>
    <row r="106" spans="1:8" ht="39">
      <c r="A106" s="49" t="s">
        <v>587</v>
      </c>
      <c r="B106" s="54" t="s">
        <v>263</v>
      </c>
      <c r="C106" s="54" t="s">
        <v>702</v>
      </c>
      <c r="D106" s="54" t="s">
        <v>704</v>
      </c>
      <c r="E106" s="54" t="s">
        <v>588</v>
      </c>
      <c r="F106" s="47">
        <v>669835.53</v>
      </c>
      <c r="G106" s="47">
        <v>669835.53</v>
      </c>
      <c r="H106" s="62">
        <f t="shared" si="1"/>
        <v>1</v>
      </c>
    </row>
    <row r="107" spans="1:8" ht="129.75">
      <c r="A107" s="49" t="s">
        <v>707</v>
      </c>
      <c r="B107" s="54" t="s">
        <v>263</v>
      </c>
      <c r="C107" s="54" t="s">
        <v>702</v>
      </c>
      <c r="D107" s="54" t="s">
        <v>708</v>
      </c>
      <c r="E107" s="54" t="s">
        <v>572</v>
      </c>
      <c r="F107" s="47">
        <v>12553739.01</v>
      </c>
      <c r="G107" s="47">
        <v>12553739.01</v>
      </c>
      <c r="H107" s="62">
        <f t="shared" si="1"/>
        <v>1</v>
      </c>
    </row>
    <row r="108" spans="1:8" ht="64.5">
      <c r="A108" s="49" t="s">
        <v>633</v>
      </c>
      <c r="B108" s="54" t="s">
        <v>263</v>
      </c>
      <c r="C108" s="54" t="s">
        <v>702</v>
      </c>
      <c r="D108" s="54" t="s">
        <v>708</v>
      </c>
      <c r="E108" s="54" t="s">
        <v>634</v>
      </c>
      <c r="F108" s="47">
        <v>11969000</v>
      </c>
      <c r="G108" s="47">
        <v>11969000</v>
      </c>
      <c r="H108" s="62">
        <f t="shared" si="1"/>
        <v>1</v>
      </c>
    </row>
    <row r="109" spans="1:8" ht="25.5">
      <c r="A109" s="49" t="s">
        <v>709</v>
      </c>
      <c r="B109" s="54" t="s">
        <v>263</v>
      </c>
      <c r="C109" s="54" t="s">
        <v>702</v>
      </c>
      <c r="D109" s="54" t="s">
        <v>708</v>
      </c>
      <c r="E109" s="54" t="s">
        <v>710</v>
      </c>
      <c r="F109" s="47">
        <v>584739.01</v>
      </c>
      <c r="G109" s="47">
        <v>584739.01</v>
      </c>
      <c r="H109" s="62">
        <f t="shared" si="1"/>
        <v>1</v>
      </c>
    </row>
    <row r="110" spans="1:8" ht="129.75">
      <c r="A110" s="49" t="s">
        <v>711</v>
      </c>
      <c r="B110" s="54" t="s">
        <v>263</v>
      </c>
      <c r="C110" s="54" t="s">
        <v>702</v>
      </c>
      <c r="D110" s="54" t="s">
        <v>712</v>
      </c>
      <c r="E110" s="54" t="s">
        <v>572</v>
      </c>
      <c r="F110" s="47">
        <v>500000</v>
      </c>
      <c r="G110" s="47">
        <v>499000</v>
      </c>
      <c r="H110" s="62">
        <f t="shared" si="1"/>
        <v>0.998</v>
      </c>
    </row>
    <row r="111" spans="1:8" ht="25.5">
      <c r="A111" s="49" t="s">
        <v>709</v>
      </c>
      <c r="B111" s="54" t="s">
        <v>263</v>
      </c>
      <c r="C111" s="54" t="s">
        <v>702</v>
      </c>
      <c r="D111" s="54" t="s">
        <v>712</v>
      </c>
      <c r="E111" s="54" t="s">
        <v>710</v>
      </c>
      <c r="F111" s="47">
        <v>500000</v>
      </c>
      <c r="G111" s="47">
        <v>499000</v>
      </c>
      <c r="H111" s="62">
        <f t="shared" si="1"/>
        <v>0.998</v>
      </c>
    </row>
    <row r="112" spans="1:8" ht="90.75">
      <c r="A112" s="49" t="s">
        <v>689</v>
      </c>
      <c r="B112" s="54" t="s">
        <v>263</v>
      </c>
      <c r="C112" s="54" t="s">
        <v>702</v>
      </c>
      <c r="D112" s="54" t="s">
        <v>690</v>
      </c>
      <c r="E112" s="54" t="s">
        <v>572</v>
      </c>
      <c r="F112" s="47">
        <v>145700</v>
      </c>
      <c r="G112" s="47">
        <v>145700</v>
      </c>
      <c r="H112" s="62">
        <f t="shared" si="1"/>
        <v>1</v>
      </c>
    </row>
    <row r="113" spans="1:8" ht="64.5">
      <c r="A113" s="49" t="s">
        <v>705</v>
      </c>
      <c r="B113" s="54" t="s">
        <v>263</v>
      </c>
      <c r="C113" s="54" t="s">
        <v>702</v>
      </c>
      <c r="D113" s="54" t="s">
        <v>690</v>
      </c>
      <c r="E113" s="54" t="s">
        <v>706</v>
      </c>
      <c r="F113" s="47">
        <v>90000</v>
      </c>
      <c r="G113" s="47">
        <v>90000</v>
      </c>
      <c r="H113" s="62">
        <f t="shared" si="1"/>
        <v>1</v>
      </c>
    </row>
    <row r="114" spans="1:8" ht="39">
      <c r="A114" s="49" t="s">
        <v>587</v>
      </c>
      <c r="B114" s="54" t="s">
        <v>263</v>
      </c>
      <c r="C114" s="54" t="s">
        <v>702</v>
      </c>
      <c r="D114" s="54" t="s">
        <v>690</v>
      </c>
      <c r="E114" s="54" t="s">
        <v>588</v>
      </c>
      <c r="F114" s="47">
        <v>55700</v>
      </c>
      <c r="G114" s="47">
        <v>55700</v>
      </c>
      <c r="H114" s="62">
        <f t="shared" si="1"/>
        <v>1</v>
      </c>
    </row>
    <row r="115" spans="1:8" ht="14.25">
      <c r="A115" s="49" t="s">
        <v>713</v>
      </c>
      <c r="B115" s="54" t="s">
        <v>263</v>
      </c>
      <c r="C115" s="54" t="s">
        <v>714</v>
      </c>
      <c r="D115" s="54" t="s">
        <v>571</v>
      </c>
      <c r="E115" s="54" t="s">
        <v>572</v>
      </c>
      <c r="F115" s="47">
        <v>670400</v>
      </c>
      <c r="G115" s="47">
        <v>670400</v>
      </c>
      <c r="H115" s="62">
        <f t="shared" si="1"/>
        <v>1</v>
      </c>
    </row>
    <row r="116" spans="1:8" ht="14.25">
      <c r="A116" s="49" t="s">
        <v>715</v>
      </c>
      <c r="B116" s="54" t="s">
        <v>263</v>
      </c>
      <c r="C116" s="54" t="s">
        <v>716</v>
      </c>
      <c r="D116" s="54" t="s">
        <v>571</v>
      </c>
      <c r="E116" s="54" t="s">
        <v>572</v>
      </c>
      <c r="F116" s="47">
        <v>670400</v>
      </c>
      <c r="G116" s="47">
        <v>670400</v>
      </c>
      <c r="H116" s="62">
        <f t="shared" si="1"/>
        <v>1</v>
      </c>
    </row>
    <row r="117" spans="1:8" ht="90.75">
      <c r="A117" s="49" t="s">
        <v>717</v>
      </c>
      <c r="B117" s="54" t="s">
        <v>263</v>
      </c>
      <c r="C117" s="54" t="s">
        <v>716</v>
      </c>
      <c r="D117" s="54" t="s">
        <v>718</v>
      </c>
      <c r="E117" s="54" t="s">
        <v>572</v>
      </c>
      <c r="F117" s="47">
        <v>670400</v>
      </c>
      <c r="G117" s="47">
        <v>670400</v>
      </c>
      <c r="H117" s="62">
        <f t="shared" si="1"/>
        <v>1</v>
      </c>
    </row>
    <row r="118" spans="1:8" ht="64.5">
      <c r="A118" s="49" t="s">
        <v>623</v>
      </c>
      <c r="B118" s="54" t="s">
        <v>263</v>
      </c>
      <c r="C118" s="54" t="s">
        <v>716</v>
      </c>
      <c r="D118" s="54" t="s">
        <v>718</v>
      </c>
      <c r="E118" s="54" t="s">
        <v>624</v>
      </c>
      <c r="F118" s="47">
        <v>669868</v>
      </c>
      <c r="G118" s="47">
        <v>669868</v>
      </c>
      <c r="H118" s="62">
        <f t="shared" si="1"/>
        <v>1</v>
      </c>
    </row>
    <row r="119" spans="1:8" ht="25.5">
      <c r="A119" s="49" t="s">
        <v>625</v>
      </c>
      <c r="B119" s="54" t="s">
        <v>263</v>
      </c>
      <c r="C119" s="54" t="s">
        <v>716</v>
      </c>
      <c r="D119" s="54" t="s">
        <v>718</v>
      </c>
      <c r="E119" s="54" t="s">
        <v>626</v>
      </c>
      <c r="F119" s="47">
        <v>532</v>
      </c>
      <c r="G119" s="47">
        <v>532</v>
      </c>
      <c r="H119" s="62">
        <f t="shared" si="1"/>
        <v>1</v>
      </c>
    </row>
    <row r="120" spans="1:8" ht="25.5">
      <c r="A120" s="49" t="s">
        <v>719</v>
      </c>
      <c r="B120" s="54" t="s">
        <v>263</v>
      </c>
      <c r="C120" s="54" t="s">
        <v>720</v>
      </c>
      <c r="D120" s="54" t="s">
        <v>571</v>
      </c>
      <c r="E120" s="54" t="s">
        <v>572</v>
      </c>
      <c r="F120" s="47">
        <v>939699.18</v>
      </c>
      <c r="G120" s="47">
        <v>939699.18</v>
      </c>
      <c r="H120" s="62">
        <f t="shared" si="1"/>
        <v>1</v>
      </c>
    </row>
    <row r="121" spans="1:8" ht="25.5">
      <c r="A121" s="49" t="s">
        <v>721</v>
      </c>
      <c r="B121" s="54" t="s">
        <v>263</v>
      </c>
      <c r="C121" s="54" t="s">
        <v>722</v>
      </c>
      <c r="D121" s="54" t="s">
        <v>571</v>
      </c>
      <c r="E121" s="54" t="s">
        <v>572</v>
      </c>
      <c r="F121" s="47">
        <v>939699.18</v>
      </c>
      <c r="G121" s="47">
        <v>939699.18</v>
      </c>
      <c r="H121" s="62">
        <f t="shared" si="1"/>
        <v>1</v>
      </c>
    </row>
    <row r="122" spans="1:8" ht="64.5">
      <c r="A122" s="49" t="s">
        <v>723</v>
      </c>
      <c r="B122" s="54" t="s">
        <v>263</v>
      </c>
      <c r="C122" s="54" t="s">
        <v>722</v>
      </c>
      <c r="D122" s="54" t="s">
        <v>724</v>
      </c>
      <c r="E122" s="54" t="s">
        <v>572</v>
      </c>
      <c r="F122" s="47">
        <v>939699.18</v>
      </c>
      <c r="G122" s="47">
        <v>939699.18</v>
      </c>
      <c r="H122" s="62">
        <f t="shared" si="1"/>
        <v>1</v>
      </c>
    </row>
    <row r="123" spans="1:8" ht="14.25">
      <c r="A123" s="49" t="s">
        <v>725</v>
      </c>
      <c r="B123" s="54" t="s">
        <v>263</v>
      </c>
      <c r="C123" s="54" t="s">
        <v>722</v>
      </c>
      <c r="D123" s="54" t="s">
        <v>724</v>
      </c>
      <c r="E123" s="54" t="s">
        <v>726</v>
      </c>
      <c r="F123" s="47">
        <v>939699.18</v>
      </c>
      <c r="G123" s="47">
        <v>939699.18</v>
      </c>
      <c r="H123" s="62">
        <f t="shared" si="1"/>
        <v>1</v>
      </c>
    </row>
    <row r="124" spans="1:8" s="59" customFormat="1" ht="15" customHeight="1">
      <c r="A124" s="46" t="s">
        <v>998</v>
      </c>
      <c r="B124" s="48" t="s">
        <v>727</v>
      </c>
      <c r="C124" s="48" t="s">
        <v>570</v>
      </c>
      <c r="D124" s="48" t="s">
        <v>571</v>
      </c>
      <c r="E124" s="48" t="s">
        <v>572</v>
      </c>
      <c r="F124" s="50">
        <v>6519800</v>
      </c>
      <c r="G124" s="50">
        <v>6519800</v>
      </c>
      <c r="H124" s="60">
        <f t="shared" si="1"/>
        <v>1</v>
      </c>
    </row>
    <row r="125" spans="1:8" ht="14.25">
      <c r="A125" s="49" t="s">
        <v>573</v>
      </c>
      <c r="B125" s="54" t="s">
        <v>727</v>
      </c>
      <c r="C125" s="54" t="s">
        <v>574</v>
      </c>
      <c r="D125" s="54" t="s">
        <v>571</v>
      </c>
      <c r="E125" s="54" t="s">
        <v>572</v>
      </c>
      <c r="F125" s="47">
        <v>6489533</v>
      </c>
      <c r="G125" s="47">
        <v>6489533</v>
      </c>
      <c r="H125" s="62">
        <f t="shared" si="1"/>
        <v>1</v>
      </c>
    </row>
    <row r="126" spans="1:8" ht="39">
      <c r="A126" s="49" t="s">
        <v>575</v>
      </c>
      <c r="B126" s="54" t="s">
        <v>727</v>
      </c>
      <c r="C126" s="54" t="s">
        <v>576</v>
      </c>
      <c r="D126" s="54" t="s">
        <v>571</v>
      </c>
      <c r="E126" s="54" t="s">
        <v>572</v>
      </c>
      <c r="F126" s="47">
        <v>1256386.5</v>
      </c>
      <c r="G126" s="47">
        <v>1256386.5</v>
      </c>
      <c r="H126" s="62">
        <f t="shared" si="1"/>
        <v>1</v>
      </c>
    </row>
    <row r="127" spans="1:8" ht="51.75">
      <c r="A127" s="49" t="s">
        <v>728</v>
      </c>
      <c r="B127" s="54" t="s">
        <v>727</v>
      </c>
      <c r="C127" s="54" t="s">
        <v>576</v>
      </c>
      <c r="D127" s="54" t="s">
        <v>729</v>
      </c>
      <c r="E127" s="54" t="s">
        <v>572</v>
      </c>
      <c r="F127" s="47">
        <v>1256386.5</v>
      </c>
      <c r="G127" s="47">
        <v>1256386.5</v>
      </c>
      <c r="H127" s="62">
        <f t="shared" si="1"/>
        <v>1</v>
      </c>
    </row>
    <row r="128" spans="1:8" ht="39">
      <c r="A128" s="49" t="s">
        <v>579</v>
      </c>
      <c r="B128" s="54" t="s">
        <v>727</v>
      </c>
      <c r="C128" s="54" t="s">
        <v>576</v>
      </c>
      <c r="D128" s="54" t="s">
        <v>729</v>
      </c>
      <c r="E128" s="54" t="s">
        <v>580</v>
      </c>
      <c r="F128" s="47">
        <v>1256386.5</v>
      </c>
      <c r="G128" s="47">
        <v>1256386.5</v>
      </c>
      <c r="H128" s="62">
        <f aca="true" t="shared" si="2" ref="H128:H188">G128/F128</f>
        <v>1</v>
      </c>
    </row>
    <row r="129" spans="1:8" ht="51.75">
      <c r="A129" s="49" t="s">
        <v>730</v>
      </c>
      <c r="B129" s="54" t="s">
        <v>727</v>
      </c>
      <c r="C129" s="54" t="s">
        <v>731</v>
      </c>
      <c r="D129" s="54" t="s">
        <v>571</v>
      </c>
      <c r="E129" s="54" t="s">
        <v>572</v>
      </c>
      <c r="F129" s="47">
        <v>5233146.5</v>
      </c>
      <c r="G129" s="47">
        <v>5233146.5</v>
      </c>
      <c r="H129" s="62">
        <f t="shared" si="2"/>
        <v>1</v>
      </c>
    </row>
    <row r="130" spans="1:8" ht="64.5">
      <c r="A130" s="49" t="s">
        <v>732</v>
      </c>
      <c r="B130" s="54" t="s">
        <v>727</v>
      </c>
      <c r="C130" s="54" t="s">
        <v>731</v>
      </c>
      <c r="D130" s="54" t="s">
        <v>733</v>
      </c>
      <c r="E130" s="54" t="s">
        <v>572</v>
      </c>
      <c r="F130" s="47">
        <v>1199099.17</v>
      </c>
      <c r="G130" s="47">
        <v>1199099.17</v>
      </c>
      <c r="H130" s="62">
        <f t="shared" si="2"/>
        <v>1</v>
      </c>
    </row>
    <row r="131" spans="1:8" ht="39">
      <c r="A131" s="49" t="s">
        <v>579</v>
      </c>
      <c r="B131" s="54" t="s">
        <v>727</v>
      </c>
      <c r="C131" s="54" t="s">
        <v>731</v>
      </c>
      <c r="D131" s="54" t="s">
        <v>733</v>
      </c>
      <c r="E131" s="54" t="s">
        <v>580</v>
      </c>
      <c r="F131" s="47">
        <v>1199099.17</v>
      </c>
      <c r="G131" s="47">
        <v>1199099.17</v>
      </c>
      <c r="H131" s="62">
        <f t="shared" si="2"/>
        <v>1</v>
      </c>
    </row>
    <row r="132" spans="1:8" ht="64.5">
      <c r="A132" s="49" t="s">
        <v>734</v>
      </c>
      <c r="B132" s="54" t="s">
        <v>727</v>
      </c>
      <c r="C132" s="54" t="s">
        <v>731</v>
      </c>
      <c r="D132" s="54" t="s">
        <v>735</v>
      </c>
      <c r="E132" s="54" t="s">
        <v>572</v>
      </c>
      <c r="F132" s="47">
        <v>4034047.33</v>
      </c>
      <c r="G132" s="47">
        <v>4034047.33</v>
      </c>
      <c r="H132" s="62">
        <f t="shared" si="2"/>
        <v>1</v>
      </c>
    </row>
    <row r="133" spans="1:8" ht="39">
      <c r="A133" s="49" t="s">
        <v>579</v>
      </c>
      <c r="B133" s="54" t="s">
        <v>727</v>
      </c>
      <c r="C133" s="54" t="s">
        <v>731</v>
      </c>
      <c r="D133" s="54" t="s">
        <v>735</v>
      </c>
      <c r="E133" s="54" t="s">
        <v>580</v>
      </c>
      <c r="F133" s="47">
        <v>2688214.33</v>
      </c>
      <c r="G133" s="47">
        <v>2688214.33</v>
      </c>
      <c r="H133" s="62">
        <f t="shared" si="2"/>
        <v>1</v>
      </c>
    </row>
    <row r="134" spans="1:8" ht="39">
      <c r="A134" s="49" t="s">
        <v>585</v>
      </c>
      <c r="B134" s="54" t="s">
        <v>727</v>
      </c>
      <c r="C134" s="54" t="s">
        <v>731</v>
      </c>
      <c r="D134" s="54" t="s">
        <v>735</v>
      </c>
      <c r="E134" s="54" t="s">
        <v>586</v>
      </c>
      <c r="F134" s="47">
        <v>2100</v>
      </c>
      <c r="G134" s="47">
        <v>2100</v>
      </c>
      <c r="H134" s="62">
        <f t="shared" si="2"/>
        <v>1</v>
      </c>
    </row>
    <row r="135" spans="1:8" ht="39">
      <c r="A135" s="49" t="s">
        <v>587</v>
      </c>
      <c r="B135" s="54" t="s">
        <v>727</v>
      </c>
      <c r="C135" s="54" t="s">
        <v>731</v>
      </c>
      <c r="D135" s="54" t="s">
        <v>735</v>
      </c>
      <c r="E135" s="54" t="s">
        <v>588</v>
      </c>
      <c r="F135" s="47">
        <v>1343733</v>
      </c>
      <c r="G135" s="47">
        <v>1343733</v>
      </c>
      <c r="H135" s="62">
        <f t="shared" si="2"/>
        <v>1</v>
      </c>
    </row>
    <row r="136" spans="1:8" ht="14.25">
      <c r="A136" s="49" t="s">
        <v>671</v>
      </c>
      <c r="B136" s="54" t="s">
        <v>727</v>
      </c>
      <c r="C136" s="54" t="s">
        <v>672</v>
      </c>
      <c r="D136" s="54" t="s">
        <v>571</v>
      </c>
      <c r="E136" s="54" t="s">
        <v>572</v>
      </c>
      <c r="F136" s="47">
        <v>30267</v>
      </c>
      <c r="G136" s="47">
        <v>30267</v>
      </c>
      <c r="H136" s="62">
        <f t="shared" si="2"/>
        <v>1</v>
      </c>
    </row>
    <row r="137" spans="1:8" ht="25.5">
      <c r="A137" s="49" t="s">
        <v>673</v>
      </c>
      <c r="B137" s="54" t="s">
        <v>727</v>
      </c>
      <c r="C137" s="54" t="s">
        <v>674</v>
      </c>
      <c r="D137" s="54" t="s">
        <v>571</v>
      </c>
      <c r="E137" s="54" t="s">
        <v>572</v>
      </c>
      <c r="F137" s="47">
        <v>30267</v>
      </c>
      <c r="G137" s="47">
        <v>30267</v>
      </c>
      <c r="H137" s="62">
        <f t="shared" si="2"/>
        <v>1</v>
      </c>
    </row>
    <row r="138" spans="1:8" ht="142.5">
      <c r="A138" s="49" t="s">
        <v>736</v>
      </c>
      <c r="B138" s="54" t="s">
        <v>727</v>
      </c>
      <c r="C138" s="54" t="s">
        <v>674</v>
      </c>
      <c r="D138" s="54" t="s">
        <v>737</v>
      </c>
      <c r="E138" s="54" t="s">
        <v>572</v>
      </c>
      <c r="F138" s="47">
        <v>30267</v>
      </c>
      <c r="G138" s="47">
        <v>30267</v>
      </c>
      <c r="H138" s="62">
        <f t="shared" si="2"/>
        <v>1</v>
      </c>
    </row>
    <row r="139" spans="1:8" ht="39">
      <c r="A139" s="49" t="s">
        <v>587</v>
      </c>
      <c r="B139" s="54" t="s">
        <v>727</v>
      </c>
      <c r="C139" s="54" t="s">
        <v>674</v>
      </c>
      <c r="D139" s="54" t="s">
        <v>737</v>
      </c>
      <c r="E139" s="54" t="s">
        <v>588</v>
      </c>
      <c r="F139" s="47">
        <v>30267</v>
      </c>
      <c r="G139" s="47">
        <v>30267</v>
      </c>
      <c r="H139" s="62">
        <f t="shared" si="2"/>
        <v>1</v>
      </c>
    </row>
    <row r="140" spans="1:8" s="59" customFormat="1" ht="25.5">
      <c r="A140" s="46" t="s">
        <v>738</v>
      </c>
      <c r="B140" s="48" t="s">
        <v>739</v>
      </c>
      <c r="C140" s="48" t="s">
        <v>570</v>
      </c>
      <c r="D140" s="48" t="s">
        <v>571</v>
      </c>
      <c r="E140" s="48" t="s">
        <v>572</v>
      </c>
      <c r="F140" s="50">
        <v>2894500</v>
      </c>
      <c r="G140" s="50">
        <v>2894500</v>
      </c>
      <c r="H140" s="60">
        <f t="shared" si="2"/>
        <v>1</v>
      </c>
    </row>
    <row r="141" spans="1:8" ht="14.25">
      <c r="A141" s="49" t="s">
        <v>573</v>
      </c>
      <c r="B141" s="54" t="s">
        <v>739</v>
      </c>
      <c r="C141" s="54" t="s">
        <v>574</v>
      </c>
      <c r="D141" s="54" t="s">
        <v>571</v>
      </c>
      <c r="E141" s="54" t="s">
        <v>572</v>
      </c>
      <c r="F141" s="47">
        <v>2887000</v>
      </c>
      <c r="G141" s="47">
        <v>2887000</v>
      </c>
      <c r="H141" s="62">
        <f t="shared" si="2"/>
        <v>1</v>
      </c>
    </row>
    <row r="142" spans="1:8" ht="39">
      <c r="A142" s="49" t="s">
        <v>740</v>
      </c>
      <c r="B142" s="54" t="s">
        <v>739</v>
      </c>
      <c r="C142" s="54" t="s">
        <v>741</v>
      </c>
      <c r="D142" s="54" t="s">
        <v>571</v>
      </c>
      <c r="E142" s="54" t="s">
        <v>572</v>
      </c>
      <c r="F142" s="47">
        <v>2887000</v>
      </c>
      <c r="G142" s="47">
        <v>2887000</v>
      </c>
      <c r="H142" s="62">
        <f t="shared" si="2"/>
        <v>1</v>
      </c>
    </row>
    <row r="143" spans="1:8" ht="64.5">
      <c r="A143" s="49" t="s">
        <v>734</v>
      </c>
      <c r="B143" s="54" t="s">
        <v>739</v>
      </c>
      <c r="C143" s="54" t="s">
        <v>741</v>
      </c>
      <c r="D143" s="54" t="s">
        <v>735</v>
      </c>
      <c r="E143" s="54" t="s">
        <v>572</v>
      </c>
      <c r="F143" s="47">
        <v>1204800</v>
      </c>
      <c r="G143" s="47">
        <v>1204800</v>
      </c>
      <c r="H143" s="62">
        <f t="shared" si="2"/>
        <v>1</v>
      </c>
    </row>
    <row r="144" spans="1:8" ht="39">
      <c r="A144" s="49" t="s">
        <v>579</v>
      </c>
      <c r="B144" s="54" t="s">
        <v>739</v>
      </c>
      <c r="C144" s="54" t="s">
        <v>741</v>
      </c>
      <c r="D144" s="54" t="s">
        <v>735</v>
      </c>
      <c r="E144" s="54" t="s">
        <v>580</v>
      </c>
      <c r="F144" s="47">
        <v>940400</v>
      </c>
      <c r="G144" s="47">
        <v>940400</v>
      </c>
      <c r="H144" s="62">
        <f t="shared" si="2"/>
        <v>1</v>
      </c>
    </row>
    <row r="145" spans="1:8" ht="39">
      <c r="A145" s="49" t="s">
        <v>585</v>
      </c>
      <c r="B145" s="54" t="s">
        <v>739</v>
      </c>
      <c r="C145" s="54" t="s">
        <v>741</v>
      </c>
      <c r="D145" s="54" t="s">
        <v>735</v>
      </c>
      <c r="E145" s="54" t="s">
        <v>586</v>
      </c>
      <c r="F145" s="47">
        <v>1485.48</v>
      </c>
      <c r="G145" s="47">
        <v>1485.48</v>
      </c>
      <c r="H145" s="62">
        <f t="shared" si="2"/>
        <v>1</v>
      </c>
    </row>
    <row r="146" spans="1:8" ht="39">
      <c r="A146" s="49" t="s">
        <v>587</v>
      </c>
      <c r="B146" s="54" t="s">
        <v>739</v>
      </c>
      <c r="C146" s="54" t="s">
        <v>741</v>
      </c>
      <c r="D146" s="54" t="s">
        <v>735</v>
      </c>
      <c r="E146" s="54" t="s">
        <v>588</v>
      </c>
      <c r="F146" s="47">
        <v>262914.52</v>
      </c>
      <c r="G146" s="47">
        <v>262914.52</v>
      </c>
      <c r="H146" s="62">
        <f t="shared" si="2"/>
        <v>1</v>
      </c>
    </row>
    <row r="147" spans="1:8" ht="78">
      <c r="A147" s="49" t="s">
        <v>742</v>
      </c>
      <c r="B147" s="54" t="s">
        <v>739</v>
      </c>
      <c r="C147" s="54" t="s">
        <v>741</v>
      </c>
      <c r="D147" s="54" t="s">
        <v>743</v>
      </c>
      <c r="E147" s="54" t="s">
        <v>572</v>
      </c>
      <c r="F147" s="47">
        <v>1672200</v>
      </c>
      <c r="G147" s="47">
        <v>1672200</v>
      </c>
      <c r="H147" s="62">
        <f t="shared" si="2"/>
        <v>1</v>
      </c>
    </row>
    <row r="148" spans="1:8" ht="39">
      <c r="A148" s="49" t="s">
        <v>579</v>
      </c>
      <c r="B148" s="54" t="s">
        <v>739</v>
      </c>
      <c r="C148" s="54" t="s">
        <v>741</v>
      </c>
      <c r="D148" s="54" t="s">
        <v>743</v>
      </c>
      <c r="E148" s="54" t="s">
        <v>580</v>
      </c>
      <c r="F148" s="47">
        <v>1672200</v>
      </c>
      <c r="G148" s="47">
        <v>1672200</v>
      </c>
      <c r="H148" s="62">
        <f t="shared" si="2"/>
        <v>1</v>
      </c>
    </row>
    <row r="149" spans="1:8" ht="64.5">
      <c r="A149" s="49" t="s">
        <v>744</v>
      </c>
      <c r="B149" s="54" t="s">
        <v>739</v>
      </c>
      <c r="C149" s="54" t="s">
        <v>741</v>
      </c>
      <c r="D149" s="54" t="s">
        <v>745</v>
      </c>
      <c r="E149" s="54" t="s">
        <v>572</v>
      </c>
      <c r="F149" s="47">
        <v>10000</v>
      </c>
      <c r="G149" s="47">
        <v>10000</v>
      </c>
      <c r="H149" s="62">
        <f t="shared" si="2"/>
        <v>1</v>
      </c>
    </row>
    <row r="150" spans="1:8" ht="25.5">
      <c r="A150" s="49" t="s">
        <v>641</v>
      </c>
      <c r="B150" s="54" t="s">
        <v>739</v>
      </c>
      <c r="C150" s="54" t="s">
        <v>741</v>
      </c>
      <c r="D150" s="54" t="s">
        <v>745</v>
      </c>
      <c r="E150" s="54" t="s">
        <v>642</v>
      </c>
      <c r="F150" s="47">
        <v>10000</v>
      </c>
      <c r="G150" s="47">
        <v>10000</v>
      </c>
      <c r="H150" s="62">
        <f t="shared" si="2"/>
        <v>1</v>
      </c>
    </row>
    <row r="151" spans="1:8" ht="14.25">
      <c r="A151" s="49" t="s">
        <v>671</v>
      </c>
      <c r="B151" s="54" t="s">
        <v>739</v>
      </c>
      <c r="C151" s="54" t="s">
        <v>672</v>
      </c>
      <c r="D151" s="54" t="s">
        <v>571</v>
      </c>
      <c r="E151" s="54" t="s">
        <v>572</v>
      </c>
      <c r="F151" s="47">
        <v>7500</v>
      </c>
      <c r="G151" s="47">
        <v>7500</v>
      </c>
      <c r="H151" s="62">
        <f t="shared" si="2"/>
        <v>1</v>
      </c>
    </row>
    <row r="152" spans="1:8" ht="25.5">
      <c r="A152" s="49" t="s">
        <v>673</v>
      </c>
      <c r="B152" s="54" t="s">
        <v>739</v>
      </c>
      <c r="C152" s="54" t="s">
        <v>674</v>
      </c>
      <c r="D152" s="54" t="s">
        <v>571</v>
      </c>
      <c r="E152" s="54" t="s">
        <v>572</v>
      </c>
      <c r="F152" s="47">
        <v>7500</v>
      </c>
      <c r="G152" s="47">
        <v>7500</v>
      </c>
      <c r="H152" s="62">
        <f t="shared" si="2"/>
        <v>1</v>
      </c>
    </row>
    <row r="153" spans="1:8" ht="142.5">
      <c r="A153" s="49" t="s">
        <v>736</v>
      </c>
      <c r="B153" s="54" t="s">
        <v>739</v>
      </c>
      <c r="C153" s="54" t="s">
        <v>674</v>
      </c>
      <c r="D153" s="54" t="s">
        <v>737</v>
      </c>
      <c r="E153" s="54" t="s">
        <v>572</v>
      </c>
      <c r="F153" s="47">
        <v>7500</v>
      </c>
      <c r="G153" s="47">
        <v>7500</v>
      </c>
      <c r="H153" s="62">
        <f t="shared" si="2"/>
        <v>1</v>
      </c>
    </row>
    <row r="154" spans="1:8" ht="39">
      <c r="A154" s="49" t="s">
        <v>587</v>
      </c>
      <c r="B154" s="54" t="s">
        <v>739</v>
      </c>
      <c r="C154" s="54" t="s">
        <v>674</v>
      </c>
      <c r="D154" s="54" t="s">
        <v>737</v>
      </c>
      <c r="E154" s="54" t="s">
        <v>588</v>
      </c>
      <c r="F154" s="47">
        <v>7500</v>
      </c>
      <c r="G154" s="47">
        <v>7500</v>
      </c>
      <c r="H154" s="62">
        <f t="shared" si="2"/>
        <v>1</v>
      </c>
    </row>
    <row r="155" spans="1:8" s="59" customFormat="1" ht="25.5">
      <c r="A155" s="46" t="s">
        <v>746</v>
      </c>
      <c r="B155" s="48" t="s">
        <v>0</v>
      </c>
      <c r="C155" s="48" t="s">
        <v>570</v>
      </c>
      <c r="D155" s="48" t="s">
        <v>571</v>
      </c>
      <c r="E155" s="48" t="s">
        <v>572</v>
      </c>
      <c r="F155" s="50">
        <v>5588728.54</v>
      </c>
      <c r="G155" s="50">
        <v>5588728.54</v>
      </c>
      <c r="H155" s="60">
        <f t="shared" si="2"/>
        <v>1</v>
      </c>
    </row>
    <row r="156" spans="1:8" ht="14.25">
      <c r="A156" s="49" t="s">
        <v>573</v>
      </c>
      <c r="B156" s="54" t="s">
        <v>0</v>
      </c>
      <c r="C156" s="54" t="s">
        <v>574</v>
      </c>
      <c r="D156" s="54" t="s">
        <v>571</v>
      </c>
      <c r="E156" s="54" t="s">
        <v>572</v>
      </c>
      <c r="F156" s="47">
        <v>5570128.54</v>
      </c>
      <c r="G156" s="47">
        <v>5570128.54</v>
      </c>
      <c r="H156" s="62">
        <f t="shared" si="2"/>
        <v>1</v>
      </c>
    </row>
    <row r="157" spans="1:8" ht="39">
      <c r="A157" s="49" t="s">
        <v>740</v>
      </c>
      <c r="B157" s="54" t="s">
        <v>0</v>
      </c>
      <c r="C157" s="54" t="s">
        <v>741</v>
      </c>
      <c r="D157" s="54" t="s">
        <v>571</v>
      </c>
      <c r="E157" s="54" t="s">
        <v>572</v>
      </c>
      <c r="F157" s="47">
        <v>5570128.54</v>
      </c>
      <c r="G157" s="47">
        <v>5570128.54</v>
      </c>
      <c r="H157" s="62">
        <f t="shared" si="2"/>
        <v>1</v>
      </c>
    </row>
    <row r="158" spans="1:8" ht="103.5">
      <c r="A158" s="49" t="s">
        <v>747</v>
      </c>
      <c r="B158" s="54" t="s">
        <v>0</v>
      </c>
      <c r="C158" s="54" t="s">
        <v>741</v>
      </c>
      <c r="D158" s="54" t="s">
        <v>748</v>
      </c>
      <c r="E158" s="54" t="s">
        <v>572</v>
      </c>
      <c r="F158" s="47">
        <v>5570128.54</v>
      </c>
      <c r="G158" s="47">
        <v>5570128.54</v>
      </c>
      <c r="H158" s="62">
        <f t="shared" si="2"/>
        <v>1</v>
      </c>
    </row>
    <row r="159" spans="1:8" ht="39">
      <c r="A159" s="49" t="s">
        <v>579</v>
      </c>
      <c r="B159" s="54" t="s">
        <v>0</v>
      </c>
      <c r="C159" s="54" t="s">
        <v>741</v>
      </c>
      <c r="D159" s="54" t="s">
        <v>748</v>
      </c>
      <c r="E159" s="54" t="s">
        <v>580</v>
      </c>
      <c r="F159" s="47">
        <v>5207700</v>
      </c>
      <c r="G159" s="47">
        <v>5207700</v>
      </c>
      <c r="H159" s="62">
        <f t="shared" si="2"/>
        <v>1</v>
      </c>
    </row>
    <row r="160" spans="1:8" ht="39">
      <c r="A160" s="49" t="s">
        <v>587</v>
      </c>
      <c r="B160" s="54" t="s">
        <v>0</v>
      </c>
      <c r="C160" s="54" t="s">
        <v>741</v>
      </c>
      <c r="D160" s="54" t="s">
        <v>748</v>
      </c>
      <c r="E160" s="54" t="s">
        <v>588</v>
      </c>
      <c r="F160" s="47">
        <v>362018.54</v>
      </c>
      <c r="G160" s="47">
        <v>362018.54</v>
      </c>
      <c r="H160" s="62">
        <f t="shared" si="2"/>
        <v>1</v>
      </c>
    </row>
    <row r="161" spans="1:8" ht="25.5">
      <c r="A161" s="49" t="s">
        <v>593</v>
      </c>
      <c r="B161" s="54" t="s">
        <v>0</v>
      </c>
      <c r="C161" s="54" t="s">
        <v>741</v>
      </c>
      <c r="D161" s="54" t="s">
        <v>748</v>
      </c>
      <c r="E161" s="54" t="s">
        <v>594</v>
      </c>
      <c r="F161" s="47">
        <v>410</v>
      </c>
      <c r="G161" s="47">
        <v>410</v>
      </c>
      <c r="H161" s="62">
        <f t="shared" si="2"/>
        <v>1</v>
      </c>
    </row>
    <row r="162" spans="1:8" ht="14.25">
      <c r="A162" s="49" t="s">
        <v>671</v>
      </c>
      <c r="B162" s="54" t="s">
        <v>0</v>
      </c>
      <c r="C162" s="54" t="s">
        <v>672</v>
      </c>
      <c r="D162" s="54" t="s">
        <v>571</v>
      </c>
      <c r="E162" s="54" t="s">
        <v>572</v>
      </c>
      <c r="F162" s="47">
        <v>18600</v>
      </c>
      <c r="G162" s="47">
        <v>18600</v>
      </c>
      <c r="H162" s="62">
        <f t="shared" si="2"/>
        <v>1</v>
      </c>
    </row>
    <row r="163" spans="1:8" ht="25.5">
      <c r="A163" s="49" t="s">
        <v>673</v>
      </c>
      <c r="B163" s="54" t="s">
        <v>0</v>
      </c>
      <c r="C163" s="54" t="s">
        <v>674</v>
      </c>
      <c r="D163" s="54" t="s">
        <v>571</v>
      </c>
      <c r="E163" s="54" t="s">
        <v>572</v>
      </c>
      <c r="F163" s="47">
        <v>18600</v>
      </c>
      <c r="G163" s="47">
        <v>18600</v>
      </c>
      <c r="H163" s="62">
        <f t="shared" si="2"/>
        <v>1</v>
      </c>
    </row>
    <row r="164" spans="1:8" ht="103.5">
      <c r="A164" s="49" t="s">
        <v>675</v>
      </c>
      <c r="B164" s="54" t="s">
        <v>0</v>
      </c>
      <c r="C164" s="54" t="s">
        <v>674</v>
      </c>
      <c r="D164" s="54" t="s">
        <v>676</v>
      </c>
      <c r="E164" s="54" t="s">
        <v>572</v>
      </c>
      <c r="F164" s="47">
        <v>18600</v>
      </c>
      <c r="G164" s="47">
        <v>18600</v>
      </c>
      <c r="H164" s="62">
        <f t="shared" si="2"/>
        <v>1</v>
      </c>
    </row>
    <row r="165" spans="1:8" ht="39">
      <c r="A165" s="49" t="s">
        <v>587</v>
      </c>
      <c r="B165" s="54" t="s">
        <v>0</v>
      </c>
      <c r="C165" s="54" t="s">
        <v>674</v>
      </c>
      <c r="D165" s="54" t="s">
        <v>676</v>
      </c>
      <c r="E165" s="54" t="s">
        <v>588</v>
      </c>
      <c r="F165" s="47">
        <v>18600</v>
      </c>
      <c r="G165" s="47">
        <v>18600</v>
      </c>
      <c r="H165" s="62">
        <f t="shared" si="2"/>
        <v>1</v>
      </c>
    </row>
    <row r="166" spans="1:8" s="59" customFormat="1" ht="25.5">
      <c r="A166" s="46" t="s">
        <v>749</v>
      </c>
      <c r="B166" s="48" t="s">
        <v>750</v>
      </c>
      <c r="C166" s="48" t="s">
        <v>570</v>
      </c>
      <c r="D166" s="48" t="s">
        <v>571</v>
      </c>
      <c r="E166" s="48" t="s">
        <v>572</v>
      </c>
      <c r="F166" s="50">
        <v>53239580.58</v>
      </c>
      <c r="G166" s="50">
        <v>53239580.58</v>
      </c>
      <c r="H166" s="60">
        <f t="shared" si="2"/>
        <v>1</v>
      </c>
    </row>
    <row r="167" spans="1:8" ht="14.25">
      <c r="A167" s="49" t="s">
        <v>671</v>
      </c>
      <c r="B167" s="54" t="s">
        <v>750</v>
      </c>
      <c r="C167" s="54" t="s">
        <v>672</v>
      </c>
      <c r="D167" s="54" t="s">
        <v>571</v>
      </c>
      <c r="E167" s="54" t="s">
        <v>572</v>
      </c>
      <c r="F167" s="47">
        <v>18575100</v>
      </c>
      <c r="G167" s="47">
        <v>18575100</v>
      </c>
      <c r="H167" s="62">
        <f t="shared" si="2"/>
        <v>1</v>
      </c>
    </row>
    <row r="168" spans="1:8" ht="14.25">
      <c r="A168" s="49" t="s">
        <v>751</v>
      </c>
      <c r="B168" s="54" t="s">
        <v>750</v>
      </c>
      <c r="C168" s="54" t="s">
        <v>752</v>
      </c>
      <c r="D168" s="54" t="s">
        <v>571</v>
      </c>
      <c r="E168" s="54" t="s">
        <v>572</v>
      </c>
      <c r="F168" s="47">
        <v>18575100</v>
      </c>
      <c r="G168" s="47">
        <v>18575100</v>
      </c>
      <c r="H168" s="62">
        <f t="shared" si="2"/>
        <v>1</v>
      </c>
    </row>
    <row r="169" spans="1:8" ht="117">
      <c r="A169" s="49" t="s">
        <v>753</v>
      </c>
      <c r="B169" s="54" t="s">
        <v>750</v>
      </c>
      <c r="C169" s="54" t="s">
        <v>752</v>
      </c>
      <c r="D169" s="54" t="s">
        <v>754</v>
      </c>
      <c r="E169" s="54" t="s">
        <v>572</v>
      </c>
      <c r="F169" s="47">
        <v>4040600</v>
      </c>
      <c r="G169" s="47">
        <v>4040600</v>
      </c>
      <c r="H169" s="62">
        <f t="shared" si="2"/>
        <v>1</v>
      </c>
    </row>
    <row r="170" spans="1:8" ht="64.5">
      <c r="A170" s="49" t="s">
        <v>633</v>
      </c>
      <c r="B170" s="54" t="s">
        <v>750</v>
      </c>
      <c r="C170" s="54" t="s">
        <v>752</v>
      </c>
      <c r="D170" s="54" t="s">
        <v>754</v>
      </c>
      <c r="E170" s="54" t="s">
        <v>634</v>
      </c>
      <c r="F170" s="47">
        <v>4040600</v>
      </c>
      <c r="G170" s="47">
        <v>4040600</v>
      </c>
      <c r="H170" s="62">
        <f t="shared" si="2"/>
        <v>1</v>
      </c>
    </row>
    <row r="171" spans="1:8" ht="64.5">
      <c r="A171" s="49" t="s">
        <v>755</v>
      </c>
      <c r="B171" s="54" t="s">
        <v>750</v>
      </c>
      <c r="C171" s="54" t="s">
        <v>752</v>
      </c>
      <c r="D171" s="54" t="s">
        <v>756</v>
      </c>
      <c r="E171" s="54" t="s">
        <v>572</v>
      </c>
      <c r="F171" s="47">
        <v>11381500</v>
      </c>
      <c r="G171" s="47">
        <v>11381500</v>
      </c>
      <c r="H171" s="62">
        <f t="shared" si="2"/>
        <v>1</v>
      </c>
    </row>
    <row r="172" spans="1:8" ht="64.5">
      <c r="A172" s="49" t="s">
        <v>633</v>
      </c>
      <c r="B172" s="54" t="s">
        <v>750</v>
      </c>
      <c r="C172" s="54" t="s">
        <v>752</v>
      </c>
      <c r="D172" s="54" t="s">
        <v>756</v>
      </c>
      <c r="E172" s="54" t="s">
        <v>634</v>
      </c>
      <c r="F172" s="47">
        <v>11303906.72</v>
      </c>
      <c r="G172" s="47">
        <v>11303906.72</v>
      </c>
      <c r="H172" s="62">
        <f t="shared" si="2"/>
        <v>1</v>
      </c>
    </row>
    <row r="173" spans="1:8" ht="25.5">
      <c r="A173" s="49" t="s">
        <v>709</v>
      </c>
      <c r="B173" s="54" t="s">
        <v>750</v>
      </c>
      <c r="C173" s="54" t="s">
        <v>752</v>
      </c>
      <c r="D173" s="54" t="s">
        <v>756</v>
      </c>
      <c r="E173" s="54" t="s">
        <v>710</v>
      </c>
      <c r="F173" s="47">
        <v>77593.28</v>
      </c>
      <c r="G173" s="47">
        <v>77593.28</v>
      </c>
      <c r="H173" s="62">
        <f t="shared" si="2"/>
        <v>1</v>
      </c>
    </row>
    <row r="174" spans="1:8" ht="156">
      <c r="A174" s="49" t="s">
        <v>757</v>
      </c>
      <c r="B174" s="54" t="s">
        <v>750</v>
      </c>
      <c r="C174" s="54" t="s">
        <v>752</v>
      </c>
      <c r="D174" s="54" t="s">
        <v>758</v>
      </c>
      <c r="E174" s="54" t="s">
        <v>572</v>
      </c>
      <c r="F174" s="47">
        <v>3153000</v>
      </c>
      <c r="G174" s="47">
        <v>3153000</v>
      </c>
      <c r="H174" s="62">
        <f t="shared" si="2"/>
        <v>1</v>
      </c>
    </row>
    <row r="175" spans="1:8" ht="64.5">
      <c r="A175" s="49" t="s">
        <v>633</v>
      </c>
      <c r="B175" s="54" t="s">
        <v>750</v>
      </c>
      <c r="C175" s="54" t="s">
        <v>752</v>
      </c>
      <c r="D175" s="54" t="s">
        <v>758</v>
      </c>
      <c r="E175" s="54" t="s">
        <v>634</v>
      </c>
      <c r="F175" s="47">
        <v>3153000</v>
      </c>
      <c r="G175" s="47">
        <v>3153000</v>
      </c>
      <c r="H175" s="62">
        <f t="shared" si="2"/>
        <v>1</v>
      </c>
    </row>
    <row r="176" spans="1:8" ht="14.25">
      <c r="A176" s="49" t="s">
        <v>759</v>
      </c>
      <c r="B176" s="54" t="s">
        <v>750</v>
      </c>
      <c r="C176" s="54" t="s">
        <v>760</v>
      </c>
      <c r="D176" s="54" t="s">
        <v>571</v>
      </c>
      <c r="E176" s="54" t="s">
        <v>572</v>
      </c>
      <c r="F176" s="47">
        <v>34664480.58</v>
      </c>
      <c r="G176" s="47">
        <v>34664480.58</v>
      </c>
      <c r="H176" s="62">
        <f t="shared" si="2"/>
        <v>1</v>
      </c>
    </row>
    <row r="177" spans="1:8" ht="14.25">
      <c r="A177" s="49" t="s">
        <v>761</v>
      </c>
      <c r="B177" s="54" t="s">
        <v>750</v>
      </c>
      <c r="C177" s="54" t="s">
        <v>762</v>
      </c>
      <c r="D177" s="54" t="s">
        <v>571</v>
      </c>
      <c r="E177" s="54" t="s">
        <v>572</v>
      </c>
      <c r="F177" s="47">
        <v>34664480.58</v>
      </c>
      <c r="G177" s="47">
        <v>34664480.58</v>
      </c>
      <c r="H177" s="62">
        <f t="shared" si="2"/>
        <v>1</v>
      </c>
    </row>
    <row r="178" spans="1:8" ht="103.5">
      <c r="A178" s="49" t="s">
        <v>763</v>
      </c>
      <c r="B178" s="54" t="s">
        <v>750</v>
      </c>
      <c r="C178" s="54" t="s">
        <v>762</v>
      </c>
      <c r="D178" s="54" t="s">
        <v>764</v>
      </c>
      <c r="E178" s="54" t="s">
        <v>572</v>
      </c>
      <c r="F178" s="47">
        <v>260500</v>
      </c>
      <c r="G178" s="47">
        <v>260500</v>
      </c>
      <c r="H178" s="62">
        <f t="shared" si="2"/>
        <v>1</v>
      </c>
    </row>
    <row r="179" spans="1:8" ht="64.5">
      <c r="A179" s="49" t="s">
        <v>633</v>
      </c>
      <c r="B179" s="54" t="s">
        <v>750</v>
      </c>
      <c r="C179" s="54" t="s">
        <v>762</v>
      </c>
      <c r="D179" s="54" t="s">
        <v>764</v>
      </c>
      <c r="E179" s="54" t="s">
        <v>634</v>
      </c>
      <c r="F179" s="47">
        <v>260500</v>
      </c>
      <c r="G179" s="47">
        <v>260500</v>
      </c>
      <c r="H179" s="62">
        <f t="shared" si="2"/>
        <v>1</v>
      </c>
    </row>
    <row r="180" spans="1:8" ht="51.75">
      <c r="A180" s="49" t="s">
        <v>765</v>
      </c>
      <c r="B180" s="54" t="s">
        <v>750</v>
      </c>
      <c r="C180" s="54" t="s">
        <v>762</v>
      </c>
      <c r="D180" s="54" t="s">
        <v>766</v>
      </c>
      <c r="E180" s="54" t="s">
        <v>572</v>
      </c>
      <c r="F180" s="47">
        <v>5731500</v>
      </c>
      <c r="G180" s="47">
        <v>5731500</v>
      </c>
      <c r="H180" s="62">
        <f t="shared" si="2"/>
        <v>1</v>
      </c>
    </row>
    <row r="181" spans="1:8" ht="64.5">
      <c r="A181" s="49" t="s">
        <v>633</v>
      </c>
      <c r="B181" s="54" t="s">
        <v>750</v>
      </c>
      <c r="C181" s="54" t="s">
        <v>762</v>
      </c>
      <c r="D181" s="54" t="s">
        <v>766</v>
      </c>
      <c r="E181" s="54" t="s">
        <v>634</v>
      </c>
      <c r="F181" s="47">
        <v>5670100</v>
      </c>
      <c r="G181" s="47">
        <v>5670100</v>
      </c>
      <c r="H181" s="62">
        <f t="shared" si="2"/>
        <v>1</v>
      </c>
    </row>
    <row r="182" spans="1:8" ht="25.5">
      <c r="A182" s="49" t="s">
        <v>709</v>
      </c>
      <c r="B182" s="54" t="s">
        <v>750</v>
      </c>
      <c r="C182" s="54" t="s">
        <v>762</v>
      </c>
      <c r="D182" s="54" t="s">
        <v>766</v>
      </c>
      <c r="E182" s="54" t="s">
        <v>710</v>
      </c>
      <c r="F182" s="47">
        <v>61400</v>
      </c>
      <c r="G182" s="47">
        <v>61400</v>
      </c>
      <c r="H182" s="62">
        <f t="shared" si="2"/>
        <v>1</v>
      </c>
    </row>
    <row r="183" spans="1:8" ht="103.5">
      <c r="A183" s="49" t="s">
        <v>767</v>
      </c>
      <c r="B183" s="54" t="s">
        <v>750</v>
      </c>
      <c r="C183" s="54" t="s">
        <v>762</v>
      </c>
      <c r="D183" s="54" t="s">
        <v>768</v>
      </c>
      <c r="E183" s="54" t="s">
        <v>572</v>
      </c>
      <c r="F183" s="47">
        <v>9450</v>
      </c>
      <c r="G183" s="47">
        <v>9450</v>
      </c>
      <c r="H183" s="62">
        <f t="shared" si="2"/>
        <v>1</v>
      </c>
    </row>
    <row r="184" spans="1:8" ht="25.5">
      <c r="A184" s="49" t="s">
        <v>709</v>
      </c>
      <c r="B184" s="54" t="s">
        <v>750</v>
      </c>
      <c r="C184" s="54" t="s">
        <v>762</v>
      </c>
      <c r="D184" s="54" t="s">
        <v>768</v>
      </c>
      <c r="E184" s="54" t="s">
        <v>710</v>
      </c>
      <c r="F184" s="47">
        <v>9450</v>
      </c>
      <c r="G184" s="47">
        <v>9450</v>
      </c>
      <c r="H184" s="62">
        <f t="shared" si="2"/>
        <v>1</v>
      </c>
    </row>
    <row r="185" spans="1:8" ht="129.75">
      <c r="A185" s="49" t="s">
        <v>769</v>
      </c>
      <c r="B185" s="54" t="s">
        <v>750</v>
      </c>
      <c r="C185" s="54" t="s">
        <v>762</v>
      </c>
      <c r="D185" s="54" t="s">
        <v>770</v>
      </c>
      <c r="E185" s="54" t="s">
        <v>572</v>
      </c>
      <c r="F185" s="47">
        <v>361700</v>
      </c>
      <c r="G185" s="47">
        <v>361700</v>
      </c>
      <c r="H185" s="62">
        <f t="shared" si="2"/>
        <v>1</v>
      </c>
    </row>
    <row r="186" spans="1:8" ht="64.5">
      <c r="A186" s="49" t="s">
        <v>633</v>
      </c>
      <c r="B186" s="54" t="s">
        <v>750</v>
      </c>
      <c r="C186" s="54" t="s">
        <v>762</v>
      </c>
      <c r="D186" s="54" t="s">
        <v>770</v>
      </c>
      <c r="E186" s="54" t="s">
        <v>634</v>
      </c>
      <c r="F186" s="47">
        <v>361700</v>
      </c>
      <c r="G186" s="47">
        <v>361700</v>
      </c>
      <c r="H186" s="62">
        <f t="shared" si="2"/>
        <v>1</v>
      </c>
    </row>
    <row r="187" spans="1:8" ht="117">
      <c r="A187" s="49" t="s">
        <v>771</v>
      </c>
      <c r="B187" s="54" t="s">
        <v>750</v>
      </c>
      <c r="C187" s="54" t="s">
        <v>762</v>
      </c>
      <c r="D187" s="54" t="s">
        <v>772</v>
      </c>
      <c r="E187" s="54" t="s">
        <v>572</v>
      </c>
      <c r="F187" s="47">
        <v>964700</v>
      </c>
      <c r="G187" s="47">
        <v>964700</v>
      </c>
      <c r="H187" s="62">
        <f t="shared" si="2"/>
        <v>1</v>
      </c>
    </row>
    <row r="188" spans="1:8" ht="64.5">
      <c r="A188" s="49" t="s">
        <v>623</v>
      </c>
      <c r="B188" s="54" t="s">
        <v>750</v>
      </c>
      <c r="C188" s="54" t="s">
        <v>762</v>
      </c>
      <c r="D188" s="54" t="s">
        <v>772</v>
      </c>
      <c r="E188" s="54" t="s">
        <v>624</v>
      </c>
      <c r="F188" s="47">
        <v>964700</v>
      </c>
      <c r="G188" s="47">
        <v>964700</v>
      </c>
      <c r="H188" s="62">
        <f t="shared" si="2"/>
        <v>1</v>
      </c>
    </row>
    <row r="189" spans="1:8" ht="64.5">
      <c r="A189" s="49" t="s">
        <v>773</v>
      </c>
      <c r="B189" s="54" t="s">
        <v>750</v>
      </c>
      <c r="C189" s="54" t="s">
        <v>762</v>
      </c>
      <c r="D189" s="54" t="s">
        <v>774</v>
      </c>
      <c r="E189" s="54" t="s">
        <v>572</v>
      </c>
      <c r="F189" s="47">
        <v>7066530.58</v>
      </c>
      <c r="G189" s="47">
        <v>7066530.58</v>
      </c>
      <c r="H189" s="62">
        <f aca="true" t="shared" si="3" ref="H189:H245">G189/F189</f>
        <v>1</v>
      </c>
    </row>
    <row r="190" spans="1:8" ht="64.5">
      <c r="A190" s="49" t="s">
        <v>623</v>
      </c>
      <c r="B190" s="54" t="s">
        <v>750</v>
      </c>
      <c r="C190" s="54" t="s">
        <v>762</v>
      </c>
      <c r="D190" s="54" t="s">
        <v>774</v>
      </c>
      <c r="E190" s="54" t="s">
        <v>624</v>
      </c>
      <c r="F190" s="47">
        <v>6949330.58</v>
      </c>
      <c r="G190" s="47">
        <v>6949330.58</v>
      </c>
      <c r="H190" s="62">
        <f t="shared" si="3"/>
        <v>1</v>
      </c>
    </row>
    <row r="191" spans="1:8" ht="25.5">
      <c r="A191" s="49" t="s">
        <v>625</v>
      </c>
      <c r="B191" s="54" t="s">
        <v>750</v>
      </c>
      <c r="C191" s="54" t="s">
        <v>762</v>
      </c>
      <c r="D191" s="54" t="s">
        <v>774</v>
      </c>
      <c r="E191" s="54" t="s">
        <v>626</v>
      </c>
      <c r="F191" s="47">
        <v>117200</v>
      </c>
      <c r="G191" s="47">
        <v>117200</v>
      </c>
      <c r="H191" s="62">
        <f t="shared" si="3"/>
        <v>1</v>
      </c>
    </row>
    <row r="192" spans="1:8" ht="142.5">
      <c r="A192" s="49" t="s">
        <v>775</v>
      </c>
      <c r="B192" s="54" t="s">
        <v>750</v>
      </c>
      <c r="C192" s="54" t="s">
        <v>762</v>
      </c>
      <c r="D192" s="54" t="s">
        <v>776</v>
      </c>
      <c r="E192" s="54" t="s">
        <v>572</v>
      </c>
      <c r="F192" s="47">
        <v>569600</v>
      </c>
      <c r="G192" s="47">
        <v>569600</v>
      </c>
      <c r="H192" s="62">
        <f t="shared" si="3"/>
        <v>1</v>
      </c>
    </row>
    <row r="193" spans="1:8" ht="64.5">
      <c r="A193" s="49" t="s">
        <v>623</v>
      </c>
      <c r="B193" s="54" t="s">
        <v>750</v>
      </c>
      <c r="C193" s="54" t="s">
        <v>762</v>
      </c>
      <c r="D193" s="54" t="s">
        <v>776</v>
      </c>
      <c r="E193" s="54" t="s">
        <v>624</v>
      </c>
      <c r="F193" s="47">
        <v>569600</v>
      </c>
      <c r="G193" s="47">
        <v>569600</v>
      </c>
      <c r="H193" s="62">
        <f t="shared" si="3"/>
        <v>1</v>
      </c>
    </row>
    <row r="194" spans="1:8" ht="117">
      <c r="A194" s="49" t="s">
        <v>777</v>
      </c>
      <c r="B194" s="54" t="s">
        <v>750</v>
      </c>
      <c r="C194" s="54" t="s">
        <v>762</v>
      </c>
      <c r="D194" s="54" t="s">
        <v>778</v>
      </c>
      <c r="E194" s="54" t="s">
        <v>572</v>
      </c>
      <c r="F194" s="47">
        <v>1760200</v>
      </c>
      <c r="G194" s="47">
        <v>1760200</v>
      </c>
      <c r="H194" s="62">
        <f t="shared" si="3"/>
        <v>1</v>
      </c>
    </row>
    <row r="195" spans="1:8" ht="64.5">
      <c r="A195" s="49" t="s">
        <v>633</v>
      </c>
      <c r="B195" s="54" t="s">
        <v>750</v>
      </c>
      <c r="C195" s="54" t="s">
        <v>762</v>
      </c>
      <c r="D195" s="54" t="s">
        <v>778</v>
      </c>
      <c r="E195" s="54" t="s">
        <v>634</v>
      </c>
      <c r="F195" s="47">
        <v>1760200</v>
      </c>
      <c r="G195" s="47">
        <v>1760200</v>
      </c>
      <c r="H195" s="62">
        <f t="shared" si="3"/>
        <v>1</v>
      </c>
    </row>
    <row r="196" spans="1:8" ht="64.5">
      <c r="A196" s="49" t="s">
        <v>779</v>
      </c>
      <c r="B196" s="54" t="s">
        <v>750</v>
      </c>
      <c r="C196" s="54" t="s">
        <v>762</v>
      </c>
      <c r="D196" s="54" t="s">
        <v>780</v>
      </c>
      <c r="E196" s="54" t="s">
        <v>572</v>
      </c>
      <c r="F196" s="47">
        <v>15838600</v>
      </c>
      <c r="G196" s="47">
        <v>15838600</v>
      </c>
      <c r="H196" s="62">
        <f t="shared" si="3"/>
        <v>1</v>
      </c>
    </row>
    <row r="197" spans="1:8" ht="64.5">
      <c r="A197" s="49" t="s">
        <v>633</v>
      </c>
      <c r="B197" s="54" t="s">
        <v>750</v>
      </c>
      <c r="C197" s="54" t="s">
        <v>762</v>
      </c>
      <c r="D197" s="54" t="s">
        <v>780</v>
      </c>
      <c r="E197" s="54" t="s">
        <v>634</v>
      </c>
      <c r="F197" s="47">
        <v>15484100</v>
      </c>
      <c r="G197" s="47">
        <v>15484100</v>
      </c>
      <c r="H197" s="62">
        <f t="shared" si="3"/>
        <v>1</v>
      </c>
    </row>
    <row r="198" spans="1:8" ht="25.5">
      <c r="A198" s="49" t="s">
        <v>709</v>
      </c>
      <c r="B198" s="54" t="s">
        <v>750</v>
      </c>
      <c r="C198" s="54" t="s">
        <v>762</v>
      </c>
      <c r="D198" s="54" t="s">
        <v>780</v>
      </c>
      <c r="E198" s="54" t="s">
        <v>710</v>
      </c>
      <c r="F198" s="47">
        <v>354500</v>
      </c>
      <c r="G198" s="47">
        <v>354500</v>
      </c>
      <c r="H198" s="62">
        <f t="shared" si="3"/>
        <v>1</v>
      </c>
    </row>
    <row r="199" spans="1:8" ht="142.5">
      <c r="A199" s="49" t="s">
        <v>781</v>
      </c>
      <c r="B199" s="54" t="s">
        <v>750</v>
      </c>
      <c r="C199" s="54" t="s">
        <v>762</v>
      </c>
      <c r="D199" s="54" t="s">
        <v>782</v>
      </c>
      <c r="E199" s="54" t="s">
        <v>572</v>
      </c>
      <c r="F199" s="47">
        <v>777500</v>
      </c>
      <c r="G199" s="47">
        <v>777500</v>
      </c>
      <c r="H199" s="62">
        <f t="shared" si="3"/>
        <v>1</v>
      </c>
    </row>
    <row r="200" spans="1:8" ht="64.5">
      <c r="A200" s="49" t="s">
        <v>633</v>
      </c>
      <c r="B200" s="54" t="s">
        <v>750</v>
      </c>
      <c r="C200" s="54" t="s">
        <v>762</v>
      </c>
      <c r="D200" s="54" t="s">
        <v>782</v>
      </c>
      <c r="E200" s="54" t="s">
        <v>634</v>
      </c>
      <c r="F200" s="47">
        <v>777500</v>
      </c>
      <c r="G200" s="47">
        <v>777500</v>
      </c>
      <c r="H200" s="62">
        <f t="shared" si="3"/>
        <v>1</v>
      </c>
    </row>
    <row r="201" spans="1:8" ht="64.5">
      <c r="A201" s="49" t="s">
        <v>783</v>
      </c>
      <c r="B201" s="54" t="s">
        <v>750</v>
      </c>
      <c r="C201" s="54" t="s">
        <v>762</v>
      </c>
      <c r="D201" s="54" t="s">
        <v>784</v>
      </c>
      <c r="E201" s="54" t="s">
        <v>572</v>
      </c>
      <c r="F201" s="47">
        <v>226300</v>
      </c>
      <c r="G201" s="47">
        <v>226300</v>
      </c>
      <c r="H201" s="62">
        <f t="shared" si="3"/>
        <v>1</v>
      </c>
    </row>
    <row r="202" spans="1:8" ht="64.5">
      <c r="A202" s="49" t="s">
        <v>623</v>
      </c>
      <c r="B202" s="54" t="s">
        <v>750</v>
      </c>
      <c r="C202" s="54" t="s">
        <v>762</v>
      </c>
      <c r="D202" s="54" t="s">
        <v>784</v>
      </c>
      <c r="E202" s="54" t="s">
        <v>624</v>
      </c>
      <c r="F202" s="47">
        <v>226300</v>
      </c>
      <c r="G202" s="47">
        <v>226300</v>
      </c>
      <c r="H202" s="62">
        <f t="shared" si="3"/>
        <v>1</v>
      </c>
    </row>
    <row r="203" spans="1:8" ht="117">
      <c r="A203" s="49" t="s">
        <v>785</v>
      </c>
      <c r="B203" s="54" t="s">
        <v>750</v>
      </c>
      <c r="C203" s="54" t="s">
        <v>762</v>
      </c>
      <c r="D203" s="54" t="s">
        <v>786</v>
      </c>
      <c r="E203" s="54" t="s">
        <v>572</v>
      </c>
      <c r="F203" s="47">
        <v>989000</v>
      </c>
      <c r="G203" s="47">
        <v>989000</v>
      </c>
      <c r="H203" s="62">
        <f t="shared" si="3"/>
        <v>1</v>
      </c>
    </row>
    <row r="204" spans="1:8" ht="25.5">
      <c r="A204" s="49" t="s">
        <v>625</v>
      </c>
      <c r="B204" s="54" t="s">
        <v>750</v>
      </c>
      <c r="C204" s="54" t="s">
        <v>762</v>
      </c>
      <c r="D204" s="54" t="s">
        <v>786</v>
      </c>
      <c r="E204" s="54" t="s">
        <v>626</v>
      </c>
      <c r="F204" s="47">
        <v>989000</v>
      </c>
      <c r="G204" s="47">
        <v>989000</v>
      </c>
      <c r="H204" s="62">
        <f t="shared" si="3"/>
        <v>1</v>
      </c>
    </row>
    <row r="205" spans="1:8" ht="64.5">
      <c r="A205" s="49" t="s">
        <v>787</v>
      </c>
      <c r="B205" s="54" t="s">
        <v>750</v>
      </c>
      <c r="C205" s="54" t="s">
        <v>762</v>
      </c>
      <c r="D205" s="54" t="s">
        <v>788</v>
      </c>
      <c r="E205" s="54" t="s">
        <v>572</v>
      </c>
      <c r="F205" s="47">
        <v>40000</v>
      </c>
      <c r="G205" s="47">
        <v>40000</v>
      </c>
      <c r="H205" s="62">
        <f t="shared" si="3"/>
        <v>1</v>
      </c>
    </row>
    <row r="206" spans="1:8" ht="64.5">
      <c r="A206" s="49" t="s">
        <v>633</v>
      </c>
      <c r="B206" s="54" t="s">
        <v>750</v>
      </c>
      <c r="C206" s="54" t="s">
        <v>762</v>
      </c>
      <c r="D206" s="54" t="s">
        <v>788</v>
      </c>
      <c r="E206" s="54" t="s">
        <v>634</v>
      </c>
      <c r="F206" s="47">
        <v>40000</v>
      </c>
      <c r="G206" s="47">
        <v>40000</v>
      </c>
      <c r="H206" s="62">
        <f t="shared" si="3"/>
        <v>1</v>
      </c>
    </row>
    <row r="207" spans="1:8" ht="156">
      <c r="A207" s="49" t="s">
        <v>789</v>
      </c>
      <c r="B207" s="54" t="s">
        <v>750</v>
      </c>
      <c r="C207" s="54" t="s">
        <v>762</v>
      </c>
      <c r="D207" s="54" t="s">
        <v>790</v>
      </c>
      <c r="E207" s="54" t="s">
        <v>572</v>
      </c>
      <c r="F207" s="47">
        <v>68900</v>
      </c>
      <c r="G207" s="47">
        <v>68900</v>
      </c>
      <c r="H207" s="62">
        <f t="shared" si="3"/>
        <v>1</v>
      </c>
    </row>
    <row r="208" spans="1:8" ht="64.5">
      <c r="A208" s="49" t="s">
        <v>623</v>
      </c>
      <c r="B208" s="54" t="s">
        <v>750</v>
      </c>
      <c r="C208" s="54" t="s">
        <v>762</v>
      </c>
      <c r="D208" s="54" t="s">
        <v>790</v>
      </c>
      <c r="E208" s="54" t="s">
        <v>624</v>
      </c>
      <c r="F208" s="47">
        <v>16900</v>
      </c>
      <c r="G208" s="47">
        <v>16900</v>
      </c>
      <c r="H208" s="62">
        <f t="shared" si="3"/>
        <v>1</v>
      </c>
    </row>
    <row r="209" spans="1:8" ht="25.5">
      <c r="A209" s="49" t="s">
        <v>625</v>
      </c>
      <c r="B209" s="54" t="s">
        <v>750</v>
      </c>
      <c r="C209" s="54" t="s">
        <v>762</v>
      </c>
      <c r="D209" s="54" t="s">
        <v>790</v>
      </c>
      <c r="E209" s="54" t="s">
        <v>626</v>
      </c>
      <c r="F209" s="47">
        <v>15000</v>
      </c>
      <c r="G209" s="47">
        <v>15000</v>
      </c>
      <c r="H209" s="62">
        <f t="shared" si="3"/>
        <v>1</v>
      </c>
    </row>
    <row r="210" spans="1:8" ht="64.5">
      <c r="A210" s="49" t="s">
        <v>633</v>
      </c>
      <c r="B210" s="54" t="s">
        <v>750</v>
      </c>
      <c r="C210" s="54" t="s">
        <v>762</v>
      </c>
      <c r="D210" s="54" t="s">
        <v>790</v>
      </c>
      <c r="E210" s="54" t="s">
        <v>634</v>
      </c>
      <c r="F210" s="47">
        <v>37000</v>
      </c>
      <c r="G210" s="47">
        <v>37000</v>
      </c>
      <c r="H210" s="62">
        <f t="shared" si="3"/>
        <v>1</v>
      </c>
    </row>
    <row r="211" spans="1:8" s="59" customFormat="1" ht="25.5">
      <c r="A211" s="46" t="s">
        <v>791</v>
      </c>
      <c r="B211" s="48" t="s">
        <v>792</v>
      </c>
      <c r="C211" s="48" t="s">
        <v>570</v>
      </c>
      <c r="D211" s="48" t="s">
        <v>571</v>
      </c>
      <c r="E211" s="48" t="s">
        <v>572</v>
      </c>
      <c r="F211" s="50">
        <v>416989242.59</v>
      </c>
      <c r="G211" s="50">
        <v>416642670.65</v>
      </c>
      <c r="H211" s="60">
        <f t="shared" si="3"/>
        <v>0.999168870789454</v>
      </c>
    </row>
    <row r="212" spans="1:8" ht="14.25">
      <c r="A212" s="49" t="s">
        <v>671</v>
      </c>
      <c r="B212" s="54" t="s">
        <v>792</v>
      </c>
      <c r="C212" s="54" t="s">
        <v>672</v>
      </c>
      <c r="D212" s="54" t="s">
        <v>571</v>
      </c>
      <c r="E212" s="54" t="s">
        <v>572</v>
      </c>
      <c r="F212" s="47">
        <v>411877846.3</v>
      </c>
      <c r="G212" s="47">
        <v>411531274.36</v>
      </c>
      <c r="H212" s="62">
        <f t="shared" si="3"/>
        <v>0.9991585564916556</v>
      </c>
    </row>
    <row r="213" spans="1:8" ht="14.25">
      <c r="A213" s="49" t="s">
        <v>793</v>
      </c>
      <c r="B213" s="54" t="s">
        <v>792</v>
      </c>
      <c r="C213" s="54" t="s">
        <v>794</v>
      </c>
      <c r="D213" s="54" t="s">
        <v>571</v>
      </c>
      <c r="E213" s="54" t="s">
        <v>572</v>
      </c>
      <c r="F213" s="47">
        <v>204369804.93</v>
      </c>
      <c r="G213" s="47">
        <v>204258037.03</v>
      </c>
      <c r="H213" s="62">
        <f t="shared" si="3"/>
        <v>0.9994531095235019</v>
      </c>
    </row>
    <row r="214" spans="1:8" ht="103.5">
      <c r="A214" s="49" t="s">
        <v>795</v>
      </c>
      <c r="B214" s="54" t="s">
        <v>792</v>
      </c>
      <c r="C214" s="54" t="s">
        <v>794</v>
      </c>
      <c r="D214" s="54" t="s">
        <v>796</v>
      </c>
      <c r="E214" s="54" t="s">
        <v>572</v>
      </c>
      <c r="F214" s="47">
        <v>85192782.73</v>
      </c>
      <c r="G214" s="47">
        <v>85192782.73</v>
      </c>
      <c r="H214" s="62">
        <f t="shared" si="3"/>
        <v>1</v>
      </c>
    </row>
    <row r="215" spans="1:8" ht="64.5">
      <c r="A215" s="49" t="s">
        <v>623</v>
      </c>
      <c r="B215" s="54" t="s">
        <v>792</v>
      </c>
      <c r="C215" s="54" t="s">
        <v>794</v>
      </c>
      <c r="D215" s="54" t="s">
        <v>796</v>
      </c>
      <c r="E215" s="54" t="s">
        <v>624</v>
      </c>
      <c r="F215" s="47">
        <v>84690213.03</v>
      </c>
      <c r="G215" s="47">
        <v>84690213.03</v>
      </c>
      <c r="H215" s="62">
        <f t="shared" si="3"/>
        <v>1</v>
      </c>
    </row>
    <row r="216" spans="1:8" ht="25.5">
      <c r="A216" s="49" t="s">
        <v>625</v>
      </c>
      <c r="B216" s="54" t="s">
        <v>792</v>
      </c>
      <c r="C216" s="54" t="s">
        <v>794</v>
      </c>
      <c r="D216" s="54" t="s">
        <v>796</v>
      </c>
      <c r="E216" s="54" t="s">
        <v>626</v>
      </c>
      <c r="F216" s="47">
        <v>502569.7</v>
      </c>
      <c r="G216" s="47">
        <v>502569.7</v>
      </c>
      <c r="H216" s="62">
        <f t="shared" si="3"/>
        <v>1</v>
      </c>
    </row>
    <row r="217" spans="1:8" ht="90.75">
      <c r="A217" s="49" t="s">
        <v>797</v>
      </c>
      <c r="B217" s="54" t="s">
        <v>792</v>
      </c>
      <c r="C217" s="54" t="s">
        <v>794</v>
      </c>
      <c r="D217" s="54" t="s">
        <v>798</v>
      </c>
      <c r="E217" s="54" t="s">
        <v>572</v>
      </c>
      <c r="F217" s="47">
        <v>6331874.99</v>
      </c>
      <c r="G217" s="47">
        <v>6331874.99</v>
      </c>
      <c r="H217" s="62">
        <f t="shared" si="3"/>
        <v>1</v>
      </c>
    </row>
    <row r="218" spans="1:8" ht="25.5">
      <c r="A218" s="49" t="s">
        <v>625</v>
      </c>
      <c r="B218" s="54" t="s">
        <v>792</v>
      </c>
      <c r="C218" s="54" t="s">
        <v>794</v>
      </c>
      <c r="D218" s="54" t="s">
        <v>798</v>
      </c>
      <c r="E218" s="54" t="s">
        <v>626</v>
      </c>
      <c r="F218" s="47">
        <v>6331874.99</v>
      </c>
      <c r="G218" s="47">
        <v>6331874.99</v>
      </c>
      <c r="H218" s="62">
        <f t="shared" si="3"/>
        <v>1</v>
      </c>
    </row>
    <row r="219" spans="1:8" ht="220.5">
      <c r="A219" s="49" t="s">
        <v>799</v>
      </c>
      <c r="B219" s="54" t="s">
        <v>792</v>
      </c>
      <c r="C219" s="54" t="s">
        <v>794</v>
      </c>
      <c r="D219" s="54" t="s">
        <v>800</v>
      </c>
      <c r="E219" s="54" t="s">
        <v>572</v>
      </c>
      <c r="F219" s="47">
        <v>5854464</v>
      </c>
      <c r="G219" s="47">
        <v>5854464</v>
      </c>
      <c r="H219" s="62">
        <f t="shared" si="3"/>
        <v>1</v>
      </c>
    </row>
    <row r="220" spans="1:8" ht="64.5">
      <c r="A220" s="49" t="s">
        <v>623</v>
      </c>
      <c r="B220" s="54" t="s">
        <v>792</v>
      </c>
      <c r="C220" s="54" t="s">
        <v>794</v>
      </c>
      <c r="D220" s="54" t="s">
        <v>800</v>
      </c>
      <c r="E220" s="54" t="s">
        <v>624</v>
      </c>
      <c r="F220" s="47">
        <v>4683571</v>
      </c>
      <c r="G220" s="47">
        <v>4683571</v>
      </c>
      <c r="H220" s="62">
        <f t="shared" si="3"/>
        <v>1</v>
      </c>
    </row>
    <row r="221" spans="1:8" ht="25.5">
      <c r="A221" s="49" t="s">
        <v>625</v>
      </c>
      <c r="B221" s="54" t="s">
        <v>792</v>
      </c>
      <c r="C221" s="54" t="s">
        <v>794</v>
      </c>
      <c r="D221" s="54" t="s">
        <v>800</v>
      </c>
      <c r="E221" s="54" t="s">
        <v>626</v>
      </c>
      <c r="F221" s="47">
        <v>1170893</v>
      </c>
      <c r="G221" s="47">
        <v>1170893</v>
      </c>
      <c r="H221" s="62">
        <f t="shared" si="3"/>
        <v>1</v>
      </c>
    </row>
    <row r="222" spans="1:8" ht="246.75">
      <c r="A222" s="49" t="s">
        <v>801</v>
      </c>
      <c r="B222" s="54" t="s">
        <v>792</v>
      </c>
      <c r="C222" s="54" t="s">
        <v>794</v>
      </c>
      <c r="D222" s="54" t="s">
        <v>802</v>
      </c>
      <c r="E222" s="54" t="s">
        <v>572</v>
      </c>
      <c r="F222" s="47">
        <v>103210013</v>
      </c>
      <c r="G222" s="47">
        <v>103131560</v>
      </c>
      <c r="H222" s="62">
        <f t="shared" si="3"/>
        <v>0.9992398702633629</v>
      </c>
    </row>
    <row r="223" spans="1:8" ht="64.5">
      <c r="A223" s="49" t="s">
        <v>623</v>
      </c>
      <c r="B223" s="54" t="s">
        <v>792</v>
      </c>
      <c r="C223" s="54" t="s">
        <v>794</v>
      </c>
      <c r="D223" s="54" t="s">
        <v>802</v>
      </c>
      <c r="E223" s="54" t="s">
        <v>624</v>
      </c>
      <c r="F223" s="47">
        <v>102867353</v>
      </c>
      <c r="G223" s="47">
        <v>102788900</v>
      </c>
      <c r="H223" s="62">
        <f t="shared" si="3"/>
        <v>0.9992373382058348</v>
      </c>
    </row>
    <row r="224" spans="1:8" ht="25.5">
      <c r="A224" s="49" t="s">
        <v>625</v>
      </c>
      <c r="B224" s="54" t="s">
        <v>792</v>
      </c>
      <c r="C224" s="54" t="s">
        <v>794</v>
      </c>
      <c r="D224" s="54" t="s">
        <v>802</v>
      </c>
      <c r="E224" s="54" t="s">
        <v>626</v>
      </c>
      <c r="F224" s="47">
        <v>342660</v>
      </c>
      <c r="G224" s="47">
        <v>342660</v>
      </c>
      <c r="H224" s="62">
        <f t="shared" si="3"/>
        <v>1</v>
      </c>
    </row>
    <row r="225" spans="1:8" ht="156">
      <c r="A225" s="49" t="s">
        <v>803</v>
      </c>
      <c r="B225" s="54" t="s">
        <v>792</v>
      </c>
      <c r="C225" s="54" t="s">
        <v>794</v>
      </c>
      <c r="D225" s="54" t="s">
        <v>804</v>
      </c>
      <c r="E225" s="54" t="s">
        <v>572</v>
      </c>
      <c r="F225" s="47">
        <v>515000</v>
      </c>
      <c r="G225" s="47">
        <v>515000</v>
      </c>
      <c r="H225" s="62">
        <f t="shared" si="3"/>
        <v>1</v>
      </c>
    </row>
    <row r="226" spans="1:8" ht="25.5">
      <c r="A226" s="49" t="s">
        <v>625</v>
      </c>
      <c r="B226" s="54" t="s">
        <v>792</v>
      </c>
      <c r="C226" s="54" t="s">
        <v>794</v>
      </c>
      <c r="D226" s="54" t="s">
        <v>804</v>
      </c>
      <c r="E226" s="54" t="s">
        <v>626</v>
      </c>
      <c r="F226" s="47">
        <v>515000</v>
      </c>
      <c r="G226" s="47">
        <v>515000</v>
      </c>
      <c r="H226" s="62">
        <f t="shared" si="3"/>
        <v>1</v>
      </c>
    </row>
    <row r="227" spans="1:8" ht="117">
      <c r="A227" s="49" t="s">
        <v>805</v>
      </c>
      <c r="B227" s="54" t="s">
        <v>792</v>
      </c>
      <c r="C227" s="54" t="s">
        <v>794</v>
      </c>
      <c r="D227" s="54" t="s">
        <v>806</v>
      </c>
      <c r="E227" s="54" t="s">
        <v>572</v>
      </c>
      <c r="F227" s="47">
        <v>264475.21</v>
      </c>
      <c r="G227" s="47">
        <v>231160.31</v>
      </c>
      <c r="H227" s="62">
        <f t="shared" si="3"/>
        <v>0.8740339406479721</v>
      </c>
    </row>
    <row r="228" spans="1:8" ht="25.5">
      <c r="A228" s="49" t="s">
        <v>625</v>
      </c>
      <c r="B228" s="54" t="s">
        <v>792</v>
      </c>
      <c r="C228" s="54" t="s">
        <v>794</v>
      </c>
      <c r="D228" s="54" t="s">
        <v>806</v>
      </c>
      <c r="E228" s="54" t="s">
        <v>626</v>
      </c>
      <c r="F228" s="47">
        <v>264475.21</v>
      </c>
      <c r="G228" s="47">
        <v>231160.31</v>
      </c>
      <c r="H228" s="62">
        <f t="shared" si="3"/>
        <v>0.8740339406479721</v>
      </c>
    </row>
    <row r="229" spans="1:8" ht="90.75">
      <c r="A229" s="49" t="s">
        <v>809</v>
      </c>
      <c r="B229" s="54" t="s">
        <v>792</v>
      </c>
      <c r="C229" s="54" t="s">
        <v>794</v>
      </c>
      <c r="D229" s="54" t="s">
        <v>810</v>
      </c>
      <c r="E229" s="54" t="s">
        <v>572</v>
      </c>
      <c r="F229" s="47">
        <v>150000</v>
      </c>
      <c r="G229" s="47">
        <v>150000</v>
      </c>
      <c r="H229" s="62">
        <f t="shared" si="3"/>
        <v>1</v>
      </c>
    </row>
    <row r="230" spans="1:8" ht="64.5">
      <c r="A230" s="49" t="s">
        <v>623</v>
      </c>
      <c r="B230" s="54" t="s">
        <v>792</v>
      </c>
      <c r="C230" s="54" t="s">
        <v>794</v>
      </c>
      <c r="D230" s="54" t="s">
        <v>810</v>
      </c>
      <c r="E230" s="54" t="s">
        <v>624</v>
      </c>
      <c r="F230" s="47">
        <v>150000</v>
      </c>
      <c r="G230" s="47">
        <v>150000</v>
      </c>
      <c r="H230" s="62">
        <f t="shared" si="3"/>
        <v>1</v>
      </c>
    </row>
    <row r="231" spans="1:8" ht="90.75">
      <c r="A231" s="49" t="s">
        <v>811</v>
      </c>
      <c r="B231" s="54" t="s">
        <v>792</v>
      </c>
      <c r="C231" s="54" t="s">
        <v>794</v>
      </c>
      <c r="D231" s="54" t="s">
        <v>812</v>
      </c>
      <c r="E231" s="54" t="s">
        <v>572</v>
      </c>
      <c r="F231" s="47">
        <v>2839195</v>
      </c>
      <c r="G231" s="47">
        <v>2839195</v>
      </c>
      <c r="H231" s="62">
        <f t="shared" si="3"/>
        <v>1</v>
      </c>
    </row>
    <row r="232" spans="1:8" ht="64.5">
      <c r="A232" s="49" t="s">
        <v>623</v>
      </c>
      <c r="B232" s="54" t="s">
        <v>792</v>
      </c>
      <c r="C232" s="54" t="s">
        <v>794</v>
      </c>
      <c r="D232" s="54" t="s">
        <v>812</v>
      </c>
      <c r="E232" s="54" t="s">
        <v>624</v>
      </c>
      <c r="F232" s="47">
        <v>2590800</v>
      </c>
      <c r="G232" s="47">
        <v>2590800</v>
      </c>
      <c r="H232" s="62">
        <f t="shared" si="3"/>
        <v>1</v>
      </c>
    </row>
    <row r="233" spans="1:8" ht="25.5">
      <c r="A233" s="49" t="s">
        <v>625</v>
      </c>
      <c r="B233" s="54" t="s">
        <v>792</v>
      </c>
      <c r="C233" s="54" t="s">
        <v>794</v>
      </c>
      <c r="D233" s="54" t="s">
        <v>812</v>
      </c>
      <c r="E233" s="54" t="s">
        <v>626</v>
      </c>
      <c r="F233" s="47">
        <v>248395</v>
      </c>
      <c r="G233" s="47">
        <v>248395</v>
      </c>
      <c r="H233" s="62">
        <f t="shared" si="3"/>
        <v>1</v>
      </c>
    </row>
    <row r="234" spans="1:8" ht="156">
      <c r="A234" s="49" t="s">
        <v>813</v>
      </c>
      <c r="B234" s="54" t="s">
        <v>792</v>
      </c>
      <c r="C234" s="54" t="s">
        <v>794</v>
      </c>
      <c r="D234" s="54" t="s">
        <v>814</v>
      </c>
      <c r="E234" s="54" t="s">
        <v>572</v>
      </c>
      <c r="F234" s="47">
        <v>12000</v>
      </c>
      <c r="G234" s="47">
        <v>12000</v>
      </c>
      <c r="H234" s="62">
        <f t="shared" si="3"/>
        <v>1</v>
      </c>
    </row>
    <row r="235" spans="1:8" ht="64.5">
      <c r="A235" s="49" t="s">
        <v>623</v>
      </c>
      <c r="B235" s="54" t="s">
        <v>792</v>
      </c>
      <c r="C235" s="54" t="s">
        <v>794</v>
      </c>
      <c r="D235" s="54" t="s">
        <v>814</v>
      </c>
      <c r="E235" s="54" t="s">
        <v>624</v>
      </c>
      <c r="F235" s="47">
        <v>12000</v>
      </c>
      <c r="G235" s="47">
        <v>12000</v>
      </c>
      <c r="H235" s="62">
        <f t="shared" si="3"/>
        <v>1</v>
      </c>
    </row>
    <row r="236" spans="1:8" ht="14.25">
      <c r="A236" s="49" t="s">
        <v>751</v>
      </c>
      <c r="B236" s="54" t="s">
        <v>792</v>
      </c>
      <c r="C236" s="54" t="s">
        <v>752</v>
      </c>
      <c r="D236" s="54" t="s">
        <v>571</v>
      </c>
      <c r="E236" s="54" t="s">
        <v>572</v>
      </c>
      <c r="F236" s="47">
        <v>196143397.49</v>
      </c>
      <c r="G236" s="47">
        <v>195908593.45</v>
      </c>
      <c r="H236" s="62">
        <f t="shared" si="3"/>
        <v>0.9988028960291054</v>
      </c>
    </row>
    <row r="237" spans="1:8" ht="103.5">
      <c r="A237" s="49" t="s">
        <v>605</v>
      </c>
      <c r="B237" s="54" t="s">
        <v>792</v>
      </c>
      <c r="C237" s="54" t="s">
        <v>752</v>
      </c>
      <c r="D237" s="54" t="s">
        <v>606</v>
      </c>
      <c r="E237" s="54" t="s">
        <v>572</v>
      </c>
      <c r="F237" s="47">
        <v>46666.69</v>
      </c>
      <c r="G237" s="47">
        <v>46666.69</v>
      </c>
      <c r="H237" s="62">
        <f t="shared" si="3"/>
        <v>1</v>
      </c>
    </row>
    <row r="238" spans="1:8" ht="25.5">
      <c r="A238" s="49" t="s">
        <v>625</v>
      </c>
      <c r="B238" s="54" t="s">
        <v>792</v>
      </c>
      <c r="C238" s="54" t="s">
        <v>752</v>
      </c>
      <c r="D238" s="54" t="s">
        <v>606</v>
      </c>
      <c r="E238" s="54" t="s">
        <v>626</v>
      </c>
      <c r="F238" s="47">
        <v>46666.69</v>
      </c>
      <c r="G238" s="47">
        <v>46666.69</v>
      </c>
      <c r="H238" s="62">
        <f t="shared" si="3"/>
        <v>1</v>
      </c>
    </row>
    <row r="239" spans="1:8" ht="168.75">
      <c r="A239" s="49" t="s">
        <v>815</v>
      </c>
      <c r="B239" s="54" t="s">
        <v>792</v>
      </c>
      <c r="C239" s="54" t="s">
        <v>752</v>
      </c>
      <c r="D239" s="54" t="s">
        <v>816</v>
      </c>
      <c r="E239" s="54" t="s">
        <v>572</v>
      </c>
      <c r="F239" s="47">
        <v>28346651.5</v>
      </c>
      <c r="G239" s="47">
        <v>28346651.5</v>
      </c>
      <c r="H239" s="62">
        <f t="shared" si="3"/>
        <v>1</v>
      </c>
    </row>
    <row r="240" spans="1:8" ht="64.5">
      <c r="A240" s="49" t="s">
        <v>623</v>
      </c>
      <c r="B240" s="54" t="s">
        <v>792</v>
      </c>
      <c r="C240" s="54" t="s">
        <v>752</v>
      </c>
      <c r="D240" s="54" t="s">
        <v>816</v>
      </c>
      <c r="E240" s="54" t="s">
        <v>624</v>
      </c>
      <c r="F240" s="47">
        <v>25431923.6</v>
      </c>
      <c r="G240" s="47">
        <v>25431923.6</v>
      </c>
      <c r="H240" s="62">
        <f t="shared" si="3"/>
        <v>1</v>
      </c>
    </row>
    <row r="241" spans="1:8" ht="25.5">
      <c r="A241" s="49" t="s">
        <v>625</v>
      </c>
      <c r="B241" s="54" t="s">
        <v>792</v>
      </c>
      <c r="C241" s="54" t="s">
        <v>752</v>
      </c>
      <c r="D241" s="54" t="s">
        <v>816</v>
      </c>
      <c r="E241" s="54" t="s">
        <v>626</v>
      </c>
      <c r="F241" s="47">
        <v>2914727.9</v>
      </c>
      <c r="G241" s="47">
        <v>2914727.9</v>
      </c>
      <c r="H241" s="62">
        <f t="shared" si="3"/>
        <v>1</v>
      </c>
    </row>
    <row r="242" spans="1:8" ht="129.75">
      <c r="A242" s="49" t="s">
        <v>817</v>
      </c>
      <c r="B242" s="54" t="s">
        <v>792</v>
      </c>
      <c r="C242" s="54" t="s">
        <v>752</v>
      </c>
      <c r="D242" s="54" t="s">
        <v>818</v>
      </c>
      <c r="E242" s="54" t="s">
        <v>572</v>
      </c>
      <c r="F242" s="47">
        <v>81500</v>
      </c>
      <c r="G242" s="47">
        <v>81500</v>
      </c>
      <c r="H242" s="62">
        <f t="shared" si="3"/>
        <v>1</v>
      </c>
    </row>
    <row r="243" spans="1:8" ht="64.5">
      <c r="A243" s="49" t="s">
        <v>623</v>
      </c>
      <c r="B243" s="54" t="s">
        <v>792</v>
      </c>
      <c r="C243" s="54" t="s">
        <v>752</v>
      </c>
      <c r="D243" s="54" t="s">
        <v>818</v>
      </c>
      <c r="E243" s="54" t="s">
        <v>624</v>
      </c>
      <c r="F243" s="47">
        <v>81500</v>
      </c>
      <c r="G243" s="47">
        <v>81500</v>
      </c>
      <c r="H243" s="62">
        <f t="shared" si="3"/>
        <v>1</v>
      </c>
    </row>
    <row r="244" spans="1:8" ht="181.5">
      <c r="A244" s="49" t="s">
        <v>819</v>
      </c>
      <c r="B244" s="54" t="s">
        <v>792</v>
      </c>
      <c r="C244" s="54" t="s">
        <v>752</v>
      </c>
      <c r="D244" s="54" t="s">
        <v>820</v>
      </c>
      <c r="E244" s="54" t="s">
        <v>572</v>
      </c>
      <c r="F244" s="47">
        <v>7967440</v>
      </c>
      <c r="G244" s="47">
        <v>7732635.96</v>
      </c>
      <c r="H244" s="62">
        <f t="shared" si="3"/>
        <v>0.9705295502695973</v>
      </c>
    </row>
    <row r="245" spans="1:8" ht="64.5">
      <c r="A245" s="49" t="s">
        <v>623</v>
      </c>
      <c r="B245" s="54" t="s">
        <v>792</v>
      </c>
      <c r="C245" s="54" t="s">
        <v>752</v>
      </c>
      <c r="D245" s="54" t="s">
        <v>820</v>
      </c>
      <c r="E245" s="54" t="s">
        <v>624</v>
      </c>
      <c r="F245" s="47">
        <v>7967440</v>
      </c>
      <c r="G245" s="47">
        <v>7732635.96</v>
      </c>
      <c r="H245" s="62">
        <f t="shared" si="3"/>
        <v>0.9705295502695973</v>
      </c>
    </row>
    <row r="246" spans="1:8" ht="285.75">
      <c r="A246" s="49" t="s">
        <v>821</v>
      </c>
      <c r="B246" s="54" t="s">
        <v>792</v>
      </c>
      <c r="C246" s="54" t="s">
        <v>752</v>
      </c>
      <c r="D246" s="54" t="s">
        <v>822</v>
      </c>
      <c r="E246" s="54" t="s">
        <v>572</v>
      </c>
      <c r="F246" s="47">
        <v>121450165</v>
      </c>
      <c r="G246" s="47">
        <v>121450165</v>
      </c>
      <c r="H246" s="62">
        <f aca="true" t="shared" si="4" ref="H246:H307">G246/F246</f>
        <v>1</v>
      </c>
    </row>
    <row r="247" spans="1:8" ht="64.5">
      <c r="A247" s="49" t="s">
        <v>623</v>
      </c>
      <c r="B247" s="54" t="s">
        <v>792</v>
      </c>
      <c r="C247" s="54" t="s">
        <v>752</v>
      </c>
      <c r="D247" s="54" t="s">
        <v>822</v>
      </c>
      <c r="E247" s="54" t="s">
        <v>624</v>
      </c>
      <c r="F247" s="47">
        <v>120440822.43</v>
      </c>
      <c r="G247" s="47">
        <v>120440822.43</v>
      </c>
      <c r="H247" s="62">
        <f t="shared" si="4"/>
        <v>1</v>
      </c>
    </row>
    <row r="248" spans="1:8" ht="25.5">
      <c r="A248" s="49" t="s">
        <v>625</v>
      </c>
      <c r="B248" s="54" t="s">
        <v>792</v>
      </c>
      <c r="C248" s="54" t="s">
        <v>752</v>
      </c>
      <c r="D248" s="54" t="s">
        <v>822</v>
      </c>
      <c r="E248" s="54" t="s">
        <v>626</v>
      </c>
      <c r="F248" s="47">
        <v>1009342.57</v>
      </c>
      <c r="G248" s="47">
        <v>1009342.57</v>
      </c>
      <c r="H248" s="62">
        <f t="shared" si="4"/>
        <v>1</v>
      </c>
    </row>
    <row r="249" spans="1:8" ht="259.5">
      <c r="A249" s="49" t="s">
        <v>823</v>
      </c>
      <c r="B249" s="54" t="s">
        <v>792</v>
      </c>
      <c r="C249" s="54" t="s">
        <v>752</v>
      </c>
      <c r="D249" s="54" t="s">
        <v>824</v>
      </c>
      <c r="E249" s="54" t="s">
        <v>572</v>
      </c>
      <c r="F249" s="47">
        <v>1135526</v>
      </c>
      <c r="G249" s="47">
        <v>1135526</v>
      </c>
      <c r="H249" s="62">
        <f t="shared" si="4"/>
        <v>1</v>
      </c>
    </row>
    <row r="250" spans="1:8" ht="39">
      <c r="A250" s="49" t="s">
        <v>629</v>
      </c>
      <c r="B250" s="54" t="s">
        <v>792</v>
      </c>
      <c r="C250" s="54" t="s">
        <v>752</v>
      </c>
      <c r="D250" s="54" t="s">
        <v>824</v>
      </c>
      <c r="E250" s="54" t="s">
        <v>630</v>
      </c>
      <c r="F250" s="47">
        <v>1135526</v>
      </c>
      <c r="G250" s="47">
        <v>1135526</v>
      </c>
      <c r="H250" s="62">
        <f t="shared" si="4"/>
        <v>1</v>
      </c>
    </row>
    <row r="251" spans="1:8" ht="181.5">
      <c r="A251" s="49" t="s">
        <v>825</v>
      </c>
      <c r="B251" s="54" t="s">
        <v>792</v>
      </c>
      <c r="C251" s="54" t="s">
        <v>752</v>
      </c>
      <c r="D251" s="54" t="s">
        <v>826</v>
      </c>
      <c r="E251" s="54" t="s">
        <v>572</v>
      </c>
      <c r="F251" s="47">
        <v>850000</v>
      </c>
      <c r="G251" s="47">
        <v>850000</v>
      </c>
      <c r="H251" s="62">
        <f t="shared" si="4"/>
        <v>1</v>
      </c>
    </row>
    <row r="252" spans="1:8" ht="64.5">
      <c r="A252" s="49" t="s">
        <v>623</v>
      </c>
      <c r="B252" s="54" t="s">
        <v>792</v>
      </c>
      <c r="C252" s="54" t="s">
        <v>752</v>
      </c>
      <c r="D252" s="54" t="s">
        <v>826</v>
      </c>
      <c r="E252" s="54" t="s">
        <v>624</v>
      </c>
      <c r="F252" s="47">
        <v>280000</v>
      </c>
      <c r="G252" s="47">
        <v>280000</v>
      </c>
      <c r="H252" s="62">
        <f t="shared" si="4"/>
        <v>1</v>
      </c>
    </row>
    <row r="253" spans="1:8" ht="25.5">
      <c r="A253" s="49" t="s">
        <v>625</v>
      </c>
      <c r="B253" s="54" t="s">
        <v>792</v>
      </c>
      <c r="C253" s="54" t="s">
        <v>752</v>
      </c>
      <c r="D253" s="54" t="s">
        <v>826</v>
      </c>
      <c r="E253" s="54" t="s">
        <v>626</v>
      </c>
      <c r="F253" s="47">
        <v>570000</v>
      </c>
      <c r="G253" s="47">
        <v>570000</v>
      </c>
      <c r="H253" s="62">
        <f t="shared" si="4"/>
        <v>1</v>
      </c>
    </row>
    <row r="254" spans="1:8" ht="142.5">
      <c r="A254" s="49" t="s">
        <v>827</v>
      </c>
      <c r="B254" s="54" t="s">
        <v>792</v>
      </c>
      <c r="C254" s="54" t="s">
        <v>752</v>
      </c>
      <c r="D254" s="54" t="s">
        <v>828</v>
      </c>
      <c r="E254" s="54" t="s">
        <v>572</v>
      </c>
      <c r="F254" s="47">
        <v>4654834</v>
      </c>
      <c r="G254" s="47">
        <v>4654834</v>
      </c>
      <c r="H254" s="62">
        <f t="shared" si="4"/>
        <v>1</v>
      </c>
    </row>
    <row r="255" spans="1:8" ht="64.5">
      <c r="A255" s="49" t="s">
        <v>623</v>
      </c>
      <c r="B255" s="54" t="s">
        <v>792</v>
      </c>
      <c r="C255" s="54" t="s">
        <v>752</v>
      </c>
      <c r="D255" s="54" t="s">
        <v>828</v>
      </c>
      <c r="E255" s="54" t="s">
        <v>624</v>
      </c>
      <c r="F255" s="47">
        <v>4654834</v>
      </c>
      <c r="G255" s="47">
        <v>4654834</v>
      </c>
      <c r="H255" s="62">
        <f t="shared" si="4"/>
        <v>1</v>
      </c>
    </row>
    <row r="256" spans="1:8" ht="129.75">
      <c r="A256" s="49" t="s">
        <v>829</v>
      </c>
      <c r="B256" s="54" t="s">
        <v>792</v>
      </c>
      <c r="C256" s="54" t="s">
        <v>752</v>
      </c>
      <c r="D256" s="54" t="s">
        <v>830</v>
      </c>
      <c r="E256" s="54" t="s">
        <v>572</v>
      </c>
      <c r="F256" s="47">
        <v>23403244.3</v>
      </c>
      <c r="G256" s="47">
        <v>23403244.3</v>
      </c>
      <c r="H256" s="62">
        <f t="shared" si="4"/>
        <v>1</v>
      </c>
    </row>
    <row r="257" spans="1:8" ht="64.5">
      <c r="A257" s="49" t="s">
        <v>623</v>
      </c>
      <c r="B257" s="54" t="s">
        <v>792</v>
      </c>
      <c r="C257" s="54" t="s">
        <v>752</v>
      </c>
      <c r="D257" s="54" t="s">
        <v>830</v>
      </c>
      <c r="E257" s="54" t="s">
        <v>624</v>
      </c>
      <c r="F257" s="47">
        <v>23403244.3</v>
      </c>
      <c r="G257" s="47">
        <v>23403244.3</v>
      </c>
      <c r="H257" s="62">
        <f t="shared" si="4"/>
        <v>1</v>
      </c>
    </row>
    <row r="258" spans="1:8" ht="181.5">
      <c r="A258" s="49" t="s">
        <v>831</v>
      </c>
      <c r="B258" s="54" t="s">
        <v>792</v>
      </c>
      <c r="C258" s="54" t="s">
        <v>752</v>
      </c>
      <c r="D258" s="54" t="s">
        <v>832</v>
      </c>
      <c r="E258" s="54" t="s">
        <v>572</v>
      </c>
      <c r="F258" s="47">
        <v>619660</v>
      </c>
      <c r="G258" s="47">
        <v>619660</v>
      </c>
      <c r="H258" s="62">
        <f t="shared" si="4"/>
        <v>1</v>
      </c>
    </row>
    <row r="259" spans="1:8" ht="64.5">
      <c r="A259" s="49" t="s">
        <v>623</v>
      </c>
      <c r="B259" s="54" t="s">
        <v>792</v>
      </c>
      <c r="C259" s="54" t="s">
        <v>752</v>
      </c>
      <c r="D259" s="54" t="s">
        <v>832</v>
      </c>
      <c r="E259" s="54" t="s">
        <v>624</v>
      </c>
      <c r="F259" s="47">
        <v>619660</v>
      </c>
      <c r="G259" s="47">
        <v>619660</v>
      </c>
      <c r="H259" s="62">
        <f t="shared" si="4"/>
        <v>1</v>
      </c>
    </row>
    <row r="260" spans="1:8" ht="181.5">
      <c r="A260" s="49" t="s">
        <v>833</v>
      </c>
      <c r="B260" s="54" t="s">
        <v>792</v>
      </c>
      <c r="C260" s="54" t="s">
        <v>752</v>
      </c>
      <c r="D260" s="54" t="s">
        <v>834</v>
      </c>
      <c r="E260" s="54" t="s">
        <v>572</v>
      </c>
      <c r="F260" s="47">
        <v>1892310</v>
      </c>
      <c r="G260" s="47">
        <v>1892310</v>
      </c>
      <c r="H260" s="62">
        <f t="shared" si="4"/>
        <v>1</v>
      </c>
    </row>
    <row r="261" spans="1:8" ht="64.5">
      <c r="A261" s="49" t="s">
        <v>623</v>
      </c>
      <c r="B261" s="54" t="s">
        <v>792</v>
      </c>
      <c r="C261" s="54" t="s">
        <v>752</v>
      </c>
      <c r="D261" s="54" t="s">
        <v>834</v>
      </c>
      <c r="E261" s="54" t="s">
        <v>624</v>
      </c>
      <c r="F261" s="47">
        <v>1892310</v>
      </c>
      <c r="G261" s="47">
        <v>1892310</v>
      </c>
      <c r="H261" s="62">
        <f t="shared" si="4"/>
        <v>1</v>
      </c>
    </row>
    <row r="262" spans="1:8" ht="64.5">
      <c r="A262" s="49" t="s">
        <v>807</v>
      </c>
      <c r="B262" s="54" t="s">
        <v>792</v>
      </c>
      <c r="C262" s="54" t="s">
        <v>752</v>
      </c>
      <c r="D262" s="54" t="s">
        <v>808</v>
      </c>
      <c r="E262" s="54" t="s">
        <v>572</v>
      </c>
      <c r="F262" s="47">
        <v>167900</v>
      </c>
      <c r="G262" s="47">
        <v>167900</v>
      </c>
      <c r="H262" s="62">
        <f t="shared" si="4"/>
        <v>1</v>
      </c>
    </row>
    <row r="263" spans="1:8" ht="64.5">
      <c r="A263" s="49" t="s">
        <v>623</v>
      </c>
      <c r="B263" s="54" t="s">
        <v>792</v>
      </c>
      <c r="C263" s="54" t="s">
        <v>752</v>
      </c>
      <c r="D263" s="54" t="s">
        <v>808</v>
      </c>
      <c r="E263" s="54" t="s">
        <v>624</v>
      </c>
      <c r="F263" s="47">
        <v>167900</v>
      </c>
      <c r="G263" s="47">
        <v>167900</v>
      </c>
      <c r="H263" s="62">
        <f t="shared" si="4"/>
        <v>1</v>
      </c>
    </row>
    <row r="264" spans="1:8" ht="90.75">
      <c r="A264" s="49" t="s">
        <v>811</v>
      </c>
      <c r="B264" s="54" t="s">
        <v>792</v>
      </c>
      <c r="C264" s="54" t="s">
        <v>752</v>
      </c>
      <c r="D264" s="54" t="s">
        <v>812</v>
      </c>
      <c r="E264" s="54" t="s">
        <v>572</v>
      </c>
      <c r="F264" s="47">
        <v>2216900</v>
      </c>
      <c r="G264" s="47">
        <v>2216900</v>
      </c>
      <c r="H264" s="62">
        <f t="shared" si="4"/>
        <v>1</v>
      </c>
    </row>
    <row r="265" spans="1:8" ht="64.5">
      <c r="A265" s="49" t="s">
        <v>623</v>
      </c>
      <c r="B265" s="54" t="s">
        <v>792</v>
      </c>
      <c r="C265" s="54" t="s">
        <v>752</v>
      </c>
      <c r="D265" s="54" t="s">
        <v>812</v>
      </c>
      <c r="E265" s="54" t="s">
        <v>624</v>
      </c>
      <c r="F265" s="47">
        <v>1800300</v>
      </c>
      <c r="G265" s="47">
        <v>1800300</v>
      </c>
      <c r="H265" s="62">
        <f t="shared" si="4"/>
        <v>1</v>
      </c>
    </row>
    <row r="266" spans="1:8" ht="25.5">
      <c r="A266" s="49" t="s">
        <v>625</v>
      </c>
      <c r="B266" s="54" t="s">
        <v>792</v>
      </c>
      <c r="C266" s="54" t="s">
        <v>752</v>
      </c>
      <c r="D266" s="54" t="s">
        <v>812</v>
      </c>
      <c r="E266" s="54" t="s">
        <v>626</v>
      </c>
      <c r="F266" s="47">
        <v>416600</v>
      </c>
      <c r="G266" s="47">
        <v>416600</v>
      </c>
      <c r="H266" s="62">
        <f t="shared" si="4"/>
        <v>1</v>
      </c>
    </row>
    <row r="267" spans="1:8" ht="156">
      <c r="A267" s="49" t="s">
        <v>813</v>
      </c>
      <c r="B267" s="54" t="s">
        <v>792</v>
      </c>
      <c r="C267" s="54" t="s">
        <v>752</v>
      </c>
      <c r="D267" s="54" t="s">
        <v>814</v>
      </c>
      <c r="E267" s="54" t="s">
        <v>572</v>
      </c>
      <c r="F267" s="47">
        <v>38000</v>
      </c>
      <c r="G267" s="47">
        <v>38000</v>
      </c>
      <c r="H267" s="62">
        <f t="shared" si="4"/>
        <v>1</v>
      </c>
    </row>
    <row r="268" spans="1:8" ht="64.5">
      <c r="A268" s="49" t="s">
        <v>623</v>
      </c>
      <c r="B268" s="54" t="s">
        <v>792</v>
      </c>
      <c r="C268" s="54" t="s">
        <v>752</v>
      </c>
      <c r="D268" s="54" t="s">
        <v>814</v>
      </c>
      <c r="E268" s="54" t="s">
        <v>624</v>
      </c>
      <c r="F268" s="47">
        <v>38000</v>
      </c>
      <c r="G268" s="47">
        <v>38000</v>
      </c>
      <c r="H268" s="62">
        <f t="shared" si="4"/>
        <v>1</v>
      </c>
    </row>
    <row r="269" spans="1:8" ht="103.5">
      <c r="A269" s="49" t="s">
        <v>835</v>
      </c>
      <c r="B269" s="54" t="s">
        <v>792</v>
      </c>
      <c r="C269" s="54" t="s">
        <v>752</v>
      </c>
      <c r="D269" s="54" t="s">
        <v>836</v>
      </c>
      <c r="E269" s="54" t="s">
        <v>572</v>
      </c>
      <c r="F269" s="47">
        <v>9000</v>
      </c>
      <c r="G269" s="47">
        <v>9000</v>
      </c>
      <c r="H269" s="62">
        <f t="shared" si="4"/>
        <v>1</v>
      </c>
    </row>
    <row r="270" spans="1:8" ht="64.5">
      <c r="A270" s="49" t="s">
        <v>623</v>
      </c>
      <c r="B270" s="54" t="s">
        <v>792</v>
      </c>
      <c r="C270" s="54" t="s">
        <v>752</v>
      </c>
      <c r="D270" s="54" t="s">
        <v>836</v>
      </c>
      <c r="E270" s="54" t="s">
        <v>624</v>
      </c>
      <c r="F270" s="47">
        <v>9000</v>
      </c>
      <c r="G270" s="47">
        <v>9000</v>
      </c>
      <c r="H270" s="62">
        <f t="shared" si="4"/>
        <v>1</v>
      </c>
    </row>
    <row r="271" spans="1:8" ht="117">
      <c r="A271" s="49" t="s">
        <v>837</v>
      </c>
      <c r="B271" s="54" t="s">
        <v>792</v>
      </c>
      <c r="C271" s="54" t="s">
        <v>752</v>
      </c>
      <c r="D271" s="54" t="s">
        <v>838</v>
      </c>
      <c r="E271" s="54" t="s">
        <v>572</v>
      </c>
      <c r="F271" s="47">
        <v>195000</v>
      </c>
      <c r="G271" s="47">
        <v>195000</v>
      </c>
      <c r="H271" s="62">
        <f t="shared" si="4"/>
        <v>1</v>
      </c>
    </row>
    <row r="272" spans="1:8" ht="64.5">
      <c r="A272" s="49" t="s">
        <v>623</v>
      </c>
      <c r="B272" s="54" t="s">
        <v>792</v>
      </c>
      <c r="C272" s="54" t="s">
        <v>752</v>
      </c>
      <c r="D272" s="54" t="s">
        <v>838</v>
      </c>
      <c r="E272" s="54" t="s">
        <v>624</v>
      </c>
      <c r="F272" s="47">
        <v>195000</v>
      </c>
      <c r="G272" s="47">
        <v>195000</v>
      </c>
      <c r="H272" s="62">
        <f t="shared" si="4"/>
        <v>1</v>
      </c>
    </row>
    <row r="273" spans="1:8" ht="103.5">
      <c r="A273" s="49" t="s">
        <v>839</v>
      </c>
      <c r="B273" s="54" t="s">
        <v>792</v>
      </c>
      <c r="C273" s="54" t="s">
        <v>752</v>
      </c>
      <c r="D273" s="54" t="s">
        <v>840</v>
      </c>
      <c r="E273" s="54" t="s">
        <v>572</v>
      </c>
      <c r="F273" s="47">
        <v>29000</v>
      </c>
      <c r="G273" s="47">
        <v>29000</v>
      </c>
      <c r="H273" s="62">
        <f t="shared" si="4"/>
        <v>1</v>
      </c>
    </row>
    <row r="274" spans="1:8" ht="64.5">
      <c r="A274" s="49" t="s">
        <v>623</v>
      </c>
      <c r="B274" s="54" t="s">
        <v>792</v>
      </c>
      <c r="C274" s="54" t="s">
        <v>752</v>
      </c>
      <c r="D274" s="54" t="s">
        <v>840</v>
      </c>
      <c r="E274" s="54" t="s">
        <v>624</v>
      </c>
      <c r="F274" s="47">
        <v>29000</v>
      </c>
      <c r="G274" s="47">
        <v>29000</v>
      </c>
      <c r="H274" s="62">
        <f t="shared" si="4"/>
        <v>1</v>
      </c>
    </row>
    <row r="275" spans="1:8" ht="117">
      <c r="A275" s="49" t="s">
        <v>841</v>
      </c>
      <c r="B275" s="54" t="s">
        <v>792</v>
      </c>
      <c r="C275" s="54" t="s">
        <v>752</v>
      </c>
      <c r="D275" s="54" t="s">
        <v>842</v>
      </c>
      <c r="E275" s="54" t="s">
        <v>572</v>
      </c>
      <c r="F275" s="47">
        <v>21700</v>
      </c>
      <c r="G275" s="47">
        <v>21700</v>
      </c>
      <c r="H275" s="62">
        <f t="shared" si="4"/>
        <v>1</v>
      </c>
    </row>
    <row r="276" spans="1:8" ht="64.5">
      <c r="A276" s="49" t="s">
        <v>623</v>
      </c>
      <c r="B276" s="54" t="s">
        <v>792</v>
      </c>
      <c r="C276" s="54" t="s">
        <v>752</v>
      </c>
      <c r="D276" s="54" t="s">
        <v>842</v>
      </c>
      <c r="E276" s="54" t="s">
        <v>624</v>
      </c>
      <c r="F276" s="47">
        <v>16700</v>
      </c>
      <c r="G276" s="47">
        <v>16700</v>
      </c>
      <c r="H276" s="62">
        <f t="shared" si="4"/>
        <v>1</v>
      </c>
    </row>
    <row r="277" spans="1:8" ht="25.5">
      <c r="A277" s="49" t="s">
        <v>625</v>
      </c>
      <c r="B277" s="54" t="s">
        <v>792</v>
      </c>
      <c r="C277" s="54" t="s">
        <v>752</v>
      </c>
      <c r="D277" s="54" t="s">
        <v>842</v>
      </c>
      <c r="E277" s="54" t="s">
        <v>626</v>
      </c>
      <c r="F277" s="47">
        <v>5000</v>
      </c>
      <c r="G277" s="47">
        <v>5000</v>
      </c>
      <c r="H277" s="62">
        <f t="shared" si="4"/>
        <v>1</v>
      </c>
    </row>
    <row r="278" spans="1:8" ht="168.75">
      <c r="A278" s="49" t="s">
        <v>843</v>
      </c>
      <c r="B278" s="54" t="s">
        <v>792</v>
      </c>
      <c r="C278" s="54" t="s">
        <v>752</v>
      </c>
      <c r="D278" s="54" t="s">
        <v>844</v>
      </c>
      <c r="E278" s="54" t="s">
        <v>572</v>
      </c>
      <c r="F278" s="47">
        <v>13700</v>
      </c>
      <c r="G278" s="47">
        <v>13700</v>
      </c>
      <c r="H278" s="62">
        <f t="shared" si="4"/>
        <v>1</v>
      </c>
    </row>
    <row r="279" spans="1:8" ht="64.5">
      <c r="A279" s="49" t="s">
        <v>623</v>
      </c>
      <c r="B279" s="54" t="s">
        <v>792</v>
      </c>
      <c r="C279" s="54" t="s">
        <v>752</v>
      </c>
      <c r="D279" s="54" t="s">
        <v>844</v>
      </c>
      <c r="E279" s="54" t="s">
        <v>624</v>
      </c>
      <c r="F279" s="47">
        <v>13700</v>
      </c>
      <c r="G279" s="47">
        <v>13700</v>
      </c>
      <c r="H279" s="62">
        <f t="shared" si="4"/>
        <v>1</v>
      </c>
    </row>
    <row r="280" spans="1:8" ht="142.5">
      <c r="A280" s="49" t="s">
        <v>845</v>
      </c>
      <c r="B280" s="54" t="s">
        <v>792</v>
      </c>
      <c r="C280" s="54" t="s">
        <v>752</v>
      </c>
      <c r="D280" s="54" t="s">
        <v>846</v>
      </c>
      <c r="E280" s="54" t="s">
        <v>572</v>
      </c>
      <c r="F280" s="47">
        <v>750000</v>
      </c>
      <c r="G280" s="47">
        <v>750000</v>
      </c>
      <c r="H280" s="62">
        <f t="shared" si="4"/>
        <v>1</v>
      </c>
    </row>
    <row r="281" spans="1:8" ht="64.5">
      <c r="A281" s="49" t="s">
        <v>623</v>
      </c>
      <c r="B281" s="54" t="s">
        <v>792</v>
      </c>
      <c r="C281" s="54" t="s">
        <v>752</v>
      </c>
      <c r="D281" s="54" t="s">
        <v>846</v>
      </c>
      <c r="E281" s="54" t="s">
        <v>624</v>
      </c>
      <c r="F281" s="47">
        <v>750000</v>
      </c>
      <c r="G281" s="47">
        <v>750000</v>
      </c>
      <c r="H281" s="62">
        <f t="shared" si="4"/>
        <v>1</v>
      </c>
    </row>
    <row r="282" spans="1:8" ht="156">
      <c r="A282" s="49" t="s">
        <v>847</v>
      </c>
      <c r="B282" s="54" t="s">
        <v>792</v>
      </c>
      <c r="C282" s="54" t="s">
        <v>752</v>
      </c>
      <c r="D282" s="54" t="s">
        <v>848</v>
      </c>
      <c r="E282" s="54" t="s">
        <v>572</v>
      </c>
      <c r="F282" s="47">
        <v>2252700</v>
      </c>
      <c r="G282" s="47">
        <v>2252700</v>
      </c>
      <c r="H282" s="62">
        <f t="shared" si="4"/>
        <v>1</v>
      </c>
    </row>
    <row r="283" spans="1:8" ht="25.5">
      <c r="A283" s="49" t="s">
        <v>625</v>
      </c>
      <c r="B283" s="54" t="s">
        <v>792</v>
      </c>
      <c r="C283" s="54" t="s">
        <v>752</v>
      </c>
      <c r="D283" s="54" t="s">
        <v>848</v>
      </c>
      <c r="E283" s="54" t="s">
        <v>626</v>
      </c>
      <c r="F283" s="47">
        <v>2252700</v>
      </c>
      <c r="G283" s="47">
        <v>2252700</v>
      </c>
      <c r="H283" s="62">
        <f t="shared" si="4"/>
        <v>1</v>
      </c>
    </row>
    <row r="284" spans="1:8" ht="195">
      <c r="A284" s="49" t="s">
        <v>849</v>
      </c>
      <c r="B284" s="54" t="s">
        <v>792</v>
      </c>
      <c r="C284" s="54" t="s">
        <v>752</v>
      </c>
      <c r="D284" s="54" t="s">
        <v>850</v>
      </c>
      <c r="E284" s="54" t="s">
        <v>572</v>
      </c>
      <c r="F284" s="47">
        <v>1500</v>
      </c>
      <c r="G284" s="47">
        <v>1500</v>
      </c>
      <c r="H284" s="62">
        <f t="shared" si="4"/>
        <v>1</v>
      </c>
    </row>
    <row r="285" spans="1:8" ht="25.5">
      <c r="A285" s="49" t="s">
        <v>625</v>
      </c>
      <c r="B285" s="54" t="s">
        <v>792</v>
      </c>
      <c r="C285" s="54" t="s">
        <v>752</v>
      </c>
      <c r="D285" s="54" t="s">
        <v>850</v>
      </c>
      <c r="E285" s="54" t="s">
        <v>626</v>
      </c>
      <c r="F285" s="47">
        <v>1500</v>
      </c>
      <c r="G285" s="47">
        <v>1500</v>
      </c>
      <c r="H285" s="62">
        <f t="shared" si="4"/>
        <v>1</v>
      </c>
    </row>
    <row r="286" spans="1:8" ht="25.5">
      <c r="A286" s="49" t="s">
        <v>673</v>
      </c>
      <c r="B286" s="54" t="s">
        <v>792</v>
      </c>
      <c r="C286" s="54" t="s">
        <v>674</v>
      </c>
      <c r="D286" s="54" t="s">
        <v>571</v>
      </c>
      <c r="E286" s="54" t="s">
        <v>572</v>
      </c>
      <c r="F286" s="47">
        <v>158650</v>
      </c>
      <c r="G286" s="47">
        <v>158650</v>
      </c>
      <c r="H286" s="62">
        <f t="shared" si="4"/>
        <v>1</v>
      </c>
    </row>
    <row r="287" spans="1:8" ht="103.5">
      <c r="A287" s="49" t="s">
        <v>795</v>
      </c>
      <c r="B287" s="54" t="s">
        <v>792</v>
      </c>
      <c r="C287" s="54" t="s">
        <v>674</v>
      </c>
      <c r="D287" s="54" t="s">
        <v>796</v>
      </c>
      <c r="E287" s="54" t="s">
        <v>572</v>
      </c>
      <c r="F287" s="47">
        <v>107350</v>
      </c>
      <c r="G287" s="47">
        <v>107350</v>
      </c>
      <c r="H287" s="62">
        <f t="shared" si="4"/>
        <v>1</v>
      </c>
    </row>
    <row r="288" spans="1:8" ht="64.5">
      <c r="A288" s="49" t="s">
        <v>623</v>
      </c>
      <c r="B288" s="54" t="s">
        <v>792</v>
      </c>
      <c r="C288" s="54" t="s">
        <v>674</v>
      </c>
      <c r="D288" s="54" t="s">
        <v>796</v>
      </c>
      <c r="E288" s="54" t="s">
        <v>624</v>
      </c>
      <c r="F288" s="47">
        <v>107350</v>
      </c>
      <c r="G288" s="47">
        <v>107350</v>
      </c>
      <c r="H288" s="62">
        <f t="shared" si="4"/>
        <v>1</v>
      </c>
    </row>
    <row r="289" spans="1:8" ht="168.75">
      <c r="A289" s="49" t="s">
        <v>815</v>
      </c>
      <c r="B289" s="54" t="s">
        <v>792</v>
      </c>
      <c r="C289" s="54" t="s">
        <v>674</v>
      </c>
      <c r="D289" s="54" t="s">
        <v>816</v>
      </c>
      <c r="E289" s="54" t="s">
        <v>572</v>
      </c>
      <c r="F289" s="47">
        <v>51300</v>
      </c>
      <c r="G289" s="47">
        <v>51300</v>
      </c>
      <c r="H289" s="62">
        <f t="shared" si="4"/>
        <v>1</v>
      </c>
    </row>
    <row r="290" spans="1:8" ht="64.5">
      <c r="A290" s="49" t="s">
        <v>623</v>
      </c>
      <c r="B290" s="54" t="s">
        <v>792</v>
      </c>
      <c r="C290" s="54" t="s">
        <v>674</v>
      </c>
      <c r="D290" s="54" t="s">
        <v>816</v>
      </c>
      <c r="E290" s="54" t="s">
        <v>624</v>
      </c>
      <c r="F290" s="47">
        <v>51300</v>
      </c>
      <c r="G290" s="47">
        <v>51300</v>
      </c>
      <c r="H290" s="62">
        <f t="shared" si="4"/>
        <v>1</v>
      </c>
    </row>
    <row r="291" spans="1:8" ht="25.5">
      <c r="A291" s="49" t="s">
        <v>679</v>
      </c>
      <c r="B291" s="54" t="s">
        <v>792</v>
      </c>
      <c r="C291" s="54" t="s">
        <v>680</v>
      </c>
      <c r="D291" s="54" t="s">
        <v>571</v>
      </c>
      <c r="E291" s="54" t="s">
        <v>572</v>
      </c>
      <c r="F291" s="47">
        <v>2431720</v>
      </c>
      <c r="G291" s="47">
        <v>2431720</v>
      </c>
      <c r="H291" s="62">
        <f t="shared" si="4"/>
        <v>1</v>
      </c>
    </row>
    <row r="292" spans="1:8" ht="117">
      <c r="A292" s="49" t="s">
        <v>681</v>
      </c>
      <c r="B292" s="54" t="s">
        <v>792</v>
      </c>
      <c r="C292" s="54" t="s">
        <v>680</v>
      </c>
      <c r="D292" s="54" t="s">
        <v>682</v>
      </c>
      <c r="E292" s="54" t="s">
        <v>572</v>
      </c>
      <c r="F292" s="47">
        <v>1272520</v>
      </c>
      <c r="G292" s="47">
        <v>1272520</v>
      </c>
      <c r="H292" s="62">
        <f t="shared" si="4"/>
        <v>1</v>
      </c>
    </row>
    <row r="293" spans="1:8" ht="64.5">
      <c r="A293" s="49" t="s">
        <v>623</v>
      </c>
      <c r="B293" s="54" t="s">
        <v>792</v>
      </c>
      <c r="C293" s="54" t="s">
        <v>680</v>
      </c>
      <c r="D293" s="54" t="s">
        <v>682</v>
      </c>
      <c r="E293" s="54" t="s">
        <v>624</v>
      </c>
      <c r="F293" s="47">
        <v>1272520</v>
      </c>
      <c r="G293" s="47">
        <v>1272520</v>
      </c>
      <c r="H293" s="62">
        <f t="shared" si="4"/>
        <v>1</v>
      </c>
    </row>
    <row r="294" spans="1:8" ht="142.5">
      <c r="A294" s="49" t="s">
        <v>851</v>
      </c>
      <c r="B294" s="54" t="s">
        <v>792</v>
      </c>
      <c r="C294" s="54" t="s">
        <v>680</v>
      </c>
      <c r="D294" s="54" t="s">
        <v>852</v>
      </c>
      <c r="E294" s="54" t="s">
        <v>572</v>
      </c>
      <c r="F294" s="47">
        <v>1092000</v>
      </c>
      <c r="G294" s="47">
        <v>1092000</v>
      </c>
      <c r="H294" s="62">
        <f t="shared" si="4"/>
        <v>1</v>
      </c>
    </row>
    <row r="295" spans="1:8" ht="64.5">
      <c r="A295" s="49" t="s">
        <v>623</v>
      </c>
      <c r="B295" s="54" t="s">
        <v>792</v>
      </c>
      <c r="C295" s="54" t="s">
        <v>680</v>
      </c>
      <c r="D295" s="54" t="s">
        <v>852</v>
      </c>
      <c r="E295" s="54" t="s">
        <v>624</v>
      </c>
      <c r="F295" s="47">
        <v>1092000</v>
      </c>
      <c r="G295" s="47">
        <v>1092000</v>
      </c>
      <c r="H295" s="62">
        <f t="shared" si="4"/>
        <v>1</v>
      </c>
    </row>
    <row r="296" spans="1:8" ht="142.5">
      <c r="A296" s="49" t="s">
        <v>853</v>
      </c>
      <c r="B296" s="54" t="s">
        <v>792</v>
      </c>
      <c r="C296" s="54" t="s">
        <v>680</v>
      </c>
      <c r="D296" s="54" t="s">
        <v>854</v>
      </c>
      <c r="E296" s="54" t="s">
        <v>572</v>
      </c>
      <c r="F296" s="47">
        <v>67200</v>
      </c>
      <c r="G296" s="47">
        <v>67200</v>
      </c>
      <c r="H296" s="62">
        <f t="shared" si="4"/>
        <v>1</v>
      </c>
    </row>
    <row r="297" spans="1:8" ht="64.5">
      <c r="A297" s="49" t="s">
        <v>623</v>
      </c>
      <c r="B297" s="54" t="s">
        <v>792</v>
      </c>
      <c r="C297" s="54" t="s">
        <v>680</v>
      </c>
      <c r="D297" s="54" t="s">
        <v>854</v>
      </c>
      <c r="E297" s="54" t="s">
        <v>624</v>
      </c>
      <c r="F297" s="47">
        <v>67200</v>
      </c>
      <c r="G297" s="47">
        <v>67200</v>
      </c>
      <c r="H297" s="62">
        <f t="shared" si="4"/>
        <v>1</v>
      </c>
    </row>
    <row r="298" spans="1:8" ht="14.25">
      <c r="A298" s="49" t="s">
        <v>855</v>
      </c>
      <c r="B298" s="54" t="s">
        <v>792</v>
      </c>
      <c r="C298" s="54" t="s">
        <v>856</v>
      </c>
      <c r="D298" s="54" t="s">
        <v>571</v>
      </c>
      <c r="E298" s="54" t="s">
        <v>572</v>
      </c>
      <c r="F298" s="47">
        <v>8774273.88</v>
      </c>
      <c r="G298" s="47">
        <v>8774273.88</v>
      </c>
      <c r="H298" s="62">
        <f t="shared" si="4"/>
        <v>1</v>
      </c>
    </row>
    <row r="299" spans="1:8" ht="103.5">
      <c r="A299" s="49" t="s">
        <v>795</v>
      </c>
      <c r="B299" s="54" t="s">
        <v>792</v>
      </c>
      <c r="C299" s="54" t="s">
        <v>856</v>
      </c>
      <c r="D299" s="54" t="s">
        <v>796</v>
      </c>
      <c r="E299" s="54" t="s">
        <v>572</v>
      </c>
      <c r="F299" s="47">
        <v>4714937.03</v>
      </c>
      <c r="G299" s="47">
        <v>4714937.03</v>
      </c>
      <c r="H299" s="62">
        <f t="shared" si="4"/>
        <v>1</v>
      </c>
    </row>
    <row r="300" spans="1:8" ht="64.5">
      <c r="A300" s="49" t="s">
        <v>623</v>
      </c>
      <c r="B300" s="54" t="s">
        <v>792</v>
      </c>
      <c r="C300" s="54" t="s">
        <v>856</v>
      </c>
      <c r="D300" s="54" t="s">
        <v>796</v>
      </c>
      <c r="E300" s="54" t="s">
        <v>624</v>
      </c>
      <c r="F300" s="47">
        <v>4665185.03</v>
      </c>
      <c r="G300" s="47">
        <v>4665185.03</v>
      </c>
      <c r="H300" s="62">
        <f t="shared" si="4"/>
        <v>1</v>
      </c>
    </row>
    <row r="301" spans="1:8" ht="25.5">
      <c r="A301" s="49" t="s">
        <v>625</v>
      </c>
      <c r="B301" s="54" t="s">
        <v>792</v>
      </c>
      <c r="C301" s="54" t="s">
        <v>856</v>
      </c>
      <c r="D301" s="54" t="s">
        <v>796</v>
      </c>
      <c r="E301" s="54" t="s">
        <v>626</v>
      </c>
      <c r="F301" s="47">
        <v>49752</v>
      </c>
      <c r="G301" s="47">
        <v>49752</v>
      </c>
      <c r="H301" s="62">
        <f t="shared" si="4"/>
        <v>1</v>
      </c>
    </row>
    <row r="302" spans="1:8" ht="168.75">
      <c r="A302" s="49" t="s">
        <v>815</v>
      </c>
      <c r="B302" s="54" t="s">
        <v>792</v>
      </c>
      <c r="C302" s="54" t="s">
        <v>856</v>
      </c>
      <c r="D302" s="54" t="s">
        <v>816</v>
      </c>
      <c r="E302" s="54" t="s">
        <v>572</v>
      </c>
      <c r="F302" s="47">
        <v>2942458.85</v>
      </c>
      <c r="G302" s="47">
        <v>2942458.85</v>
      </c>
      <c r="H302" s="62">
        <f t="shared" si="4"/>
        <v>1</v>
      </c>
    </row>
    <row r="303" spans="1:8" ht="64.5">
      <c r="A303" s="49" t="s">
        <v>623</v>
      </c>
      <c r="B303" s="54" t="s">
        <v>792</v>
      </c>
      <c r="C303" s="54" t="s">
        <v>856</v>
      </c>
      <c r="D303" s="54" t="s">
        <v>816</v>
      </c>
      <c r="E303" s="54" t="s">
        <v>624</v>
      </c>
      <c r="F303" s="47">
        <v>2910758.85</v>
      </c>
      <c r="G303" s="47">
        <v>2910758.85</v>
      </c>
      <c r="H303" s="62">
        <f t="shared" si="4"/>
        <v>1</v>
      </c>
    </row>
    <row r="304" spans="1:8" ht="25.5">
      <c r="A304" s="49" t="s">
        <v>625</v>
      </c>
      <c r="B304" s="54" t="s">
        <v>792</v>
      </c>
      <c r="C304" s="54" t="s">
        <v>856</v>
      </c>
      <c r="D304" s="54" t="s">
        <v>816</v>
      </c>
      <c r="E304" s="54" t="s">
        <v>626</v>
      </c>
      <c r="F304" s="47">
        <v>31700</v>
      </c>
      <c r="G304" s="47">
        <v>31700</v>
      </c>
      <c r="H304" s="62">
        <f t="shared" si="4"/>
        <v>1</v>
      </c>
    </row>
    <row r="305" spans="1:8" ht="129.75">
      <c r="A305" s="49" t="s">
        <v>829</v>
      </c>
      <c r="B305" s="54" t="s">
        <v>792</v>
      </c>
      <c r="C305" s="54" t="s">
        <v>856</v>
      </c>
      <c r="D305" s="54" t="s">
        <v>830</v>
      </c>
      <c r="E305" s="54" t="s">
        <v>572</v>
      </c>
      <c r="F305" s="47">
        <v>757628</v>
      </c>
      <c r="G305" s="47">
        <v>757628</v>
      </c>
      <c r="H305" s="62">
        <f t="shared" si="4"/>
        <v>1</v>
      </c>
    </row>
    <row r="306" spans="1:8" ht="64.5">
      <c r="A306" s="49" t="s">
        <v>623</v>
      </c>
      <c r="B306" s="54" t="s">
        <v>792</v>
      </c>
      <c r="C306" s="54" t="s">
        <v>856</v>
      </c>
      <c r="D306" s="54" t="s">
        <v>830</v>
      </c>
      <c r="E306" s="54" t="s">
        <v>624</v>
      </c>
      <c r="F306" s="47">
        <v>736400</v>
      </c>
      <c r="G306" s="47">
        <v>736400</v>
      </c>
      <c r="H306" s="62">
        <f t="shared" si="4"/>
        <v>1</v>
      </c>
    </row>
    <row r="307" spans="1:8" ht="25.5">
      <c r="A307" s="49" t="s">
        <v>625</v>
      </c>
      <c r="B307" s="54" t="s">
        <v>792</v>
      </c>
      <c r="C307" s="54" t="s">
        <v>856</v>
      </c>
      <c r="D307" s="54" t="s">
        <v>830</v>
      </c>
      <c r="E307" s="54" t="s">
        <v>626</v>
      </c>
      <c r="F307" s="47">
        <v>21228</v>
      </c>
      <c r="G307" s="47">
        <v>21228</v>
      </c>
      <c r="H307" s="62">
        <f t="shared" si="4"/>
        <v>1</v>
      </c>
    </row>
    <row r="308" spans="1:8" ht="117">
      <c r="A308" s="49" t="s">
        <v>681</v>
      </c>
      <c r="B308" s="54" t="s">
        <v>792</v>
      </c>
      <c r="C308" s="54" t="s">
        <v>856</v>
      </c>
      <c r="D308" s="54" t="s">
        <v>682</v>
      </c>
      <c r="E308" s="54" t="s">
        <v>572</v>
      </c>
      <c r="F308" s="47">
        <v>23600</v>
      </c>
      <c r="G308" s="47">
        <v>23600</v>
      </c>
      <c r="H308" s="62">
        <f aca="true" t="shared" si="5" ref="H308:H361">G308/F308</f>
        <v>1</v>
      </c>
    </row>
    <row r="309" spans="1:8" ht="64.5">
      <c r="A309" s="49" t="s">
        <v>623</v>
      </c>
      <c r="B309" s="54" t="s">
        <v>792</v>
      </c>
      <c r="C309" s="54" t="s">
        <v>856</v>
      </c>
      <c r="D309" s="54" t="s">
        <v>682</v>
      </c>
      <c r="E309" s="54" t="s">
        <v>624</v>
      </c>
      <c r="F309" s="47">
        <v>23600</v>
      </c>
      <c r="G309" s="47">
        <v>23600</v>
      </c>
      <c r="H309" s="62">
        <f t="shared" si="5"/>
        <v>1</v>
      </c>
    </row>
    <row r="310" spans="1:8" ht="78">
      <c r="A310" s="49" t="s">
        <v>857</v>
      </c>
      <c r="B310" s="54" t="s">
        <v>792</v>
      </c>
      <c r="C310" s="54" t="s">
        <v>856</v>
      </c>
      <c r="D310" s="54" t="s">
        <v>858</v>
      </c>
      <c r="E310" s="54" t="s">
        <v>572</v>
      </c>
      <c r="F310" s="47">
        <v>32950</v>
      </c>
      <c r="G310" s="47">
        <v>32950</v>
      </c>
      <c r="H310" s="62">
        <f t="shared" si="5"/>
        <v>1</v>
      </c>
    </row>
    <row r="311" spans="1:8" ht="64.5">
      <c r="A311" s="49" t="s">
        <v>623</v>
      </c>
      <c r="B311" s="54" t="s">
        <v>792</v>
      </c>
      <c r="C311" s="54" t="s">
        <v>856</v>
      </c>
      <c r="D311" s="54" t="s">
        <v>858</v>
      </c>
      <c r="E311" s="54" t="s">
        <v>624</v>
      </c>
      <c r="F311" s="47">
        <v>32950</v>
      </c>
      <c r="G311" s="47">
        <v>32950</v>
      </c>
      <c r="H311" s="62">
        <f t="shared" si="5"/>
        <v>1</v>
      </c>
    </row>
    <row r="312" spans="1:8" ht="90.75">
      <c r="A312" s="49" t="s">
        <v>811</v>
      </c>
      <c r="B312" s="54" t="s">
        <v>792</v>
      </c>
      <c r="C312" s="54" t="s">
        <v>856</v>
      </c>
      <c r="D312" s="54" t="s">
        <v>812</v>
      </c>
      <c r="E312" s="54" t="s">
        <v>572</v>
      </c>
      <c r="F312" s="47">
        <v>102700</v>
      </c>
      <c r="G312" s="47">
        <v>102700</v>
      </c>
      <c r="H312" s="62">
        <f t="shared" si="5"/>
        <v>1</v>
      </c>
    </row>
    <row r="313" spans="1:8" ht="64.5">
      <c r="A313" s="49" t="s">
        <v>623</v>
      </c>
      <c r="B313" s="54" t="s">
        <v>792</v>
      </c>
      <c r="C313" s="54" t="s">
        <v>856</v>
      </c>
      <c r="D313" s="54" t="s">
        <v>812</v>
      </c>
      <c r="E313" s="54" t="s">
        <v>624</v>
      </c>
      <c r="F313" s="47">
        <v>102700</v>
      </c>
      <c r="G313" s="47">
        <v>102700</v>
      </c>
      <c r="H313" s="62">
        <f t="shared" si="5"/>
        <v>1</v>
      </c>
    </row>
    <row r="314" spans="1:8" ht="103.5">
      <c r="A314" s="49" t="s">
        <v>859</v>
      </c>
      <c r="B314" s="54" t="s">
        <v>792</v>
      </c>
      <c r="C314" s="54" t="s">
        <v>856</v>
      </c>
      <c r="D314" s="54" t="s">
        <v>860</v>
      </c>
      <c r="E314" s="54" t="s">
        <v>572</v>
      </c>
      <c r="F314" s="47">
        <v>200000</v>
      </c>
      <c r="G314" s="47">
        <v>200000</v>
      </c>
      <c r="H314" s="62">
        <f t="shared" si="5"/>
        <v>1</v>
      </c>
    </row>
    <row r="315" spans="1:8" ht="64.5">
      <c r="A315" s="49" t="s">
        <v>623</v>
      </c>
      <c r="B315" s="54" t="s">
        <v>792</v>
      </c>
      <c r="C315" s="54" t="s">
        <v>856</v>
      </c>
      <c r="D315" s="54" t="s">
        <v>860</v>
      </c>
      <c r="E315" s="54" t="s">
        <v>624</v>
      </c>
      <c r="F315" s="47">
        <v>200000</v>
      </c>
      <c r="G315" s="47">
        <v>200000</v>
      </c>
      <c r="H315" s="62">
        <f t="shared" si="5"/>
        <v>1</v>
      </c>
    </row>
    <row r="316" spans="1:8" ht="14.25">
      <c r="A316" s="49" t="s">
        <v>691</v>
      </c>
      <c r="B316" s="54" t="s">
        <v>792</v>
      </c>
      <c r="C316" s="54" t="s">
        <v>692</v>
      </c>
      <c r="D316" s="54" t="s">
        <v>571</v>
      </c>
      <c r="E316" s="54" t="s">
        <v>572</v>
      </c>
      <c r="F316" s="47">
        <v>5111396.29</v>
      </c>
      <c r="G316" s="47">
        <v>5111396.29</v>
      </c>
      <c r="H316" s="62">
        <f t="shared" si="5"/>
        <v>1</v>
      </c>
    </row>
    <row r="317" spans="1:8" ht="14.25">
      <c r="A317" s="49" t="s">
        <v>861</v>
      </c>
      <c r="B317" s="54" t="s">
        <v>792</v>
      </c>
      <c r="C317" s="54" t="s">
        <v>862</v>
      </c>
      <c r="D317" s="54" t="s">
        <v>571</v>
      </c>
      <c r="E317" s="54" t="s">
        <v>572</v>
      </c>
      <c r="F317" s="47">
        <v>5111396.29</v>
      </c>
      <c r="G317" s="47">
        <v>5111396.29</v>
      </c>
      <c r="H317" s="62">
        <f t="shared" si="5"/>
        <v>1</v>
      </c>
    </row>
    <row r="318" spans="1:8" ht="181.5">
      <c r="A318" s="49" t="s">
        <v>863</v>
      </c>
      <c r="B318" s="54" t="s">
        <v>792</v>
      </c>
      <c r="C318" s="54" t="s">
        <v>862</v>
      </c>
      <c r="D318" s="54" t="s">
        <v>864</v>
      </c>
      <c r="E318" s="54" t="s">
        <v>572</v>
      </c>
      <c r="F318" s="47">
        <v>5111396.29</v>
      </c>
      <c r="G318" s="47">
        <v>5111396.29</v>
      </c>
      <c r="H318" s="62">
        <f t="shared" si="5"/>
        <v>1</v>
      </c>
    </row>
    <row r="319" spans="1:8" ht="25.5">
      <c r="A319" s="49" t="s">
        <v>625</v>
      </c>
      <c r="B319" s="54" t="s">
        <v>792</v>
      </c>
      <c r="C319" s="54" t="s">
        <v>862</v>
      </c>
      <c r="D319" s="54" t="s">
        <v>864</v>
      </c>
      <c r="E319" s="54" t="s">
        <v>626</v>
      </c>
      <c r="F319" s="47">
        <v>5111396.29</v>
      </c>
      <c r="G319" s="47">
        <v>5111396.29</v>
      </c>
      <c r="H319" s="62">
        <f t="shared" si="5"/>
        <v>1</v>
      </c>
    </row>
    <row r="320" spans="1:8" s="59" customFormat="1" ht="39">
      <c r="A320" s="46" t="s">
        <v>865</v>
      </c>
      <c r="B320" s="48" t="s">
        <v>866</v>
      </c>
      <c r="C320" s="48" t="s">
        <v>570</v>
      </c>
      <c r="D320" s="48" t="s">
        <v>571</v>
      </c>
      <c r="E320" s="48" t="s">
        <v>572</v>
      </c>
      <c r="F320" s="50">
        <v>158103700.12</v>
      </c>
      <c r="G320" s="50">
        <v>156508538.47</v>
      </c>
      <c r="H320" s="60">
        <f t="shared" si="5"/>
        <v>0.9899106621237246</v>
      </c>
    </row>
    <row r="321" spans="1:8" ht="14.25">
      <c r="A321" s="49" t="s">
        <v>573</v>
      </c>
      <c r="B321" s="54" t="s">
        <v>866</v>
      </c>
      <c r="C321" s="54" t="s">
        <v>574</v>
      </c>
      <c r="D321" s="54" t="s">
        <v>571</v>
      </c>
      <c r="E321" s="54" t="s">
        <v>572</v>
      </c>
      <c r="F321" s="47">
        <v>6220524.18</v>
      </c>
      <c r="G321" s="47">
        <v>6220524.18</v>
      </c>
      <c r="H321" s="62">
        <f t="shared" si="5"/>
        <v>1</v>
      </c>
    </row>
    <row r="322" spans="1:8" ht="14.25">
      <c r="A322" s="49" t="s">
        <v>607</v>
      </c>
      <c r="B322" s="54" t="s">
        <v>866</v>
      </c>
      <c r="C322" s="54" t="s">
        <v>608</v>
      </c>
      <c r="D322" s="54" t="s">
        <v>571</v>
      </c>
      <c r="E322" s="54" t="s">
        <v>572</v>
      </c>
      <c r="F322" s="47">
        <v>6220524.18</v>
      </c>
      <c r="G322" s="47">
        <v>6220524.18</v>
      </c>
      <c r="H322" s="62">
        <f t="shared" si="5"/>
        <v>1</v>
      </c>
    </row>
    <row r="323" spans="1:8" ht="78">
      <c r="A323" s="49" t="s">
        <v>609</v>
      </c>
      <c r="B323" s="54" t="s">
        <v>866</v>
      </c>
      <c r="C323" s="54" t="s">
        <v>608</v>
      </c>
      <c r="D323" s="54" t="s">
        <v>610</v>
      </c>
      <c r="E323" s="54" t="s">
        <v>572</v>
      </c>
      <c r="F323" s="47">
        <v>98554.44</v>
      </c>
      <c r="G323" s="47">
        <v>98554.44</v>
      </c>
      <c r="H323" s="62">
        <f t="shared" si="5"/>
        <v>1</v>
      </c>
    </row>
    <row r="324" spans="1:8" ht="103.5">
      <c r="A324" s="49" t="s">
        <v>611</v>
      </c>
      <c r="B324" s="54" t="s">
        <v>866</v>
      </c>
      <c r="C324" s="54" t="s">
        <v>608</v>
      </c>
      <c r="D324" s="54" t="s">
        <v>610</v>
      </c>
      <c r="E324" s="54" t="s">
        <v>612</v>
      </c>
      <c r="F324" s="47">
        <v>98554.44</v>
      </c>
      <c r="G324" s="47">
        <v>98554.44</v>
      </c>
      <c r="H324" s="62">
        <f t="shared" si="5"/>
        <v>1</v>
      </c>
    </row>
    <row r="325" spans="1:8" ht="220.5">
      <c r="A325" s="49" t="s">
        <v>867</v>
      </c>
      <c r="B325" s="54" t="s">
        <v>866</v>
      </c>
      <c r="C325" s="54" t="s">
        <v>608</v>
      </c>
      <c r="D325" s="54" t="s">
        <v>868</v>
      </c>
      <c r="E325" s="54" t="s">
        <v>572</v>
      </c>
      <c r="F325" s="47">
        <v>671031.09</v>
      </c>
      <c r="G325" s="47">
        <v>671031.09</v>
      </c>
      <c r="H325" s="62">
        <f t="shared" si="5"/>
        <v>1</v>
      </c>
    </row>
    <row r="326" spans="1:8" ht="39">
      <c r="A326" s="49" t="s">
        <v>587</v>
      </c>
      <c r="B326" s="54" t="s">
        <v>866</v>
      </c>
      <c r="C326" s="54" t="s">
        <v>608</v>
      </c>
      <c r="D326" s="54" t="s">
        <v>868</v>
      </c>
      <c r="E326" s="54" t="s">
        <v>588</v>
      </c>
      <c r="F326" s="47">
        <v>671031.09</v>
      </c>
      <c r="G326" s="47">
        <v>671031.09</v>
      </c>
      <c r="H326" s="62">
        <f t="shared" si="5"/>
        <v>1</v>
      </c>
    </row>
    <row r="327" spans="1:8" ht="117">
      <c r="A327" s="49" t="s">
        <v>869</v>
      </c>
      <c r="B327" s="54" t="s">
        <v>866</v>
      </c>
      <c r="C327" s="54" t="s">
        <v>608</v>
      </c>
      <c r="D327" s="54" t="s">
        <v>870</v>
      </c>
      <c r="E327" s="54" t="s">
        <v>572</v>
      </c>
      <c r="F327" s="47">
        <v>1191.91</v>
      </c>
      <c r="G327" s="47">
        <v>1191.91</v>
      </c>
      <c r="H327" s="62">
        <f t="shared" si="5"/>
        <v>1</v>
      </c>
    </row>
    <row r="328" spans="1:8" ht="25.5">
      <c r="A328" s="49" t="s">
        <v>593</v>
      </c>
      <c r="B328" s="54" t="s">
        <v>866</v>
      </c>
      <c r="C328" s="54" t="s">
        <v>608</v>
      </c>
      <c r="D328" s="54" t="s">
        <v>870</v>
      </c>
      <c r="E328" s="54" t="s">
        <v>594</v>
      </c>
      <c r="F328" s="47">
        <v>1191.91</v>
      </c>
      <c r="G328" s="47">
        <v>1191.91</v>
      </c>
      <c r="H328" s="62">
        <f t="shared" si="5"/>
        <v>1</v>
      </c>
    </row>
    <row r="329" spans="1:8" ht="246.75">
      <c r="A329" s="49" t="s">
        <v>871</v>
      </c>
      <c r="B329" s="54" t="s">
        <v>866</v>
      </c>
      <c r="C329" s="54" t="s">
        <v>608</v>
      </c>
      <c r="D329" s="54" t="s">
        <v>872</v>
      </c>
      <c r="E329" s="54" t="s">
        <v>572</v>
      </c>
      <c r="F329" s="47">
        <v>22909.2</v>
      </c>
      <c r="G329" s="47">
        <v>22909.2</v>
      </c>
      <c r="H329" s="62">
        <f t="shared" si="5"/>
        <v>1</v>
      </c>
    </row>
    <row r="330" spans="1:8" ht="25.5">
      <c r="A330" s="49" t="s">
        <v>625</v>
      </c>
      <c r="B330" s="54" t="s">
        <v>866</v>
      </c>
      <c r="C330" s="54" t="s">
        <v>608</v>
      </c>
      <c r="D330" s="54" t="s">
        <v>872</v>
      </c>
      <c r="E330" s="54" t="s">
        <v>626</v>
      </c>
      <c r="F330" s="47">
        <v>22909.2</v>
      </c>
      <c r="G330" s="47">
        <v>22909.2</v>
      </c>
      <c r="H330" s="62">
        <f t="shared" si="5"/>
        <v>1</v>
      </c>
    </row>
    <row r="331" spans="1:8" ht="168.75">
      <c r="A331" s="49" t="s">
        <v>873</v>
      </c>
      <c r="B331" s="54" t="s">
        <v>866</v>
      </c>
      <c r="C331" s="54" t="s">
        <v>608</v>
      </c>
      <c r="D331" s="54" t="s">
        <v>874</v>
      </c>
      <c r="E331" s="54" t="s">
        <v>572</v>
      </c>
      <c r="F331" s="47">
        <v>5426837.54</v>
      </c>
      <c r="G331" s="47">
        <v>5426837.54</v>
      </c>
      <c r="H331" s="62">
        <f t="shared" si="5"/>
        <v>1</v>
      </c>
    </row>
    <row r="332" spans="1:8" ht="64.5">
      <c r="A332" s="49" t="s">
        <v>623</v>
      </c>
      <c r="B332" s="54" t="s">
        <v>866</v>
      </c>
      <c r="C332" s="54" t="s">
        <v>608</v>
      </c>
      <c r="D332" s="54" t="s">
        <v>874</v>
      </c>
      <c r="E332" s="54" t="s">
        <v>624</v>
      </c>
      <c r="F332" s="47">
        <v>5295451.57</v>
      </c>
      <c r="G332" s="47">
        <v>5295451.57</v>
      </c>
      <c r="H332" s="62">
        <f t="shared" si="5"/>
        <v>1</v>
      </c>
    </row>
    <row r="333" spans="1:8" ht="25.5">
      <c r="A333" s="49" t="s">
        <v>625</v>
      </c>
      <c r="B333" s="54" t="s">
        <v>866</v>
      </c>
      <c r="C333" s="54" t="s">
        <v>608</v>
      </c>
      <c r="D333" s="54" t="s">
        <v>874</v>
      </c>
      <c r="E333" s="54" t="s">
        <v>626</v>
      </c>
      <c r="F333" s="47">
        <v>131385.97</v>
      </c>
      <c r="G333" s="47">
        <v>131385.97</v>
      </c>
      <c r="H333" s="62">
        <f t="shared" si="5"/>
        <v>1</v>
      </c>
    </row>
    <row r="334" spans="1:8" ht="14.25">
      <c r="A334" s="49" t="s">
        <v>663</v>
      </c>
      <c r="B334" s="54" t="s">
        <v>866</v>
      </c>
      <c r="C334" s="54" t="s">
        <v>664</v>
      </c>
      <c r="D334" s="54" t="s">
        <v>571</v>
      </c>
      <c r="E334" s="54" t="s">
        <v>572</v>
      </c>
      <c r="F334" s="47">
        <v>49842685.5</v>
      </c>
      <c r="G334" s="47">
        <v>49011780.23</v>
      </c>
      <c r="H334" s="62">
        <f t="shared" si="5"/>
        <v>0.9833294441969824</v>
      </c>
    </row>
    <row r="335" spans="1:8" ht="14.25">
      <c r="A335" s="49" t="s">
        <v>875</v>
      </c>
      <c r="B335" s="54" t="s">
        <v>866</v>
      </c>
      <c r="C335" s="54" t="s">
        <v>876</v>
      </c>
      <c r="D335" s="54" t="s">
        <v>571</v>
      </c>
      <c r="E335" s="54" t="s">
        <v>572</v>
      </c>
      <c r="F335" s="47">
        <v>85500</v>
      </c>
      <c r="G335" s="47">
        <v>85500</v>
      </c>
      <c r="H335" s="62">
        <f t="shared" si="5"/>
        <v>1</v>
      </c>
    </row>
    <row r="336" spans="1:8" ht="246.75">
      <c r="A336" s="49" t="s">
        <v>877</v>
      </c>
      <c r="B336" s="54" t="s">
        <v>866</v>
      </c>
      <c r="C336" s="54" t="s">
        <v>876</v>
      </c>
      <c r="D336" s="54" t="s">
        <v>878</v>
      </c>
      <c r="E336" s="54" t="s">
        <v>572</v>
      </c>
      <c r="F336" s="47">
        <v>85500</v>
      </c>
      <c r="G336" s="47">
        <v>85500</v>
      </c>
      <c r="H336" s="62">
        <f t="shared" si="5"/>
        <v>1</v>
      </c>
    </row>
    <row r="337" spans="1:8" ht="25.5">
      <c r="A337" s="49" t="s">
        <v>625</v>
      </c>
      <c r="B337" s="54" t="s">
        <v>866</v>
      </c>
      <c r="C337" s="54" t="s">
        <v>876</v>
      </c>
      <c r="D337" s="54" t="s">
        <v>878</v>
      </c>
      <c r="E337" s="54" t="s">
        <v>626</v>
      </c>
      <c r="F337" s="47">
        <v>85500</v>
      </c>
      <c r="G337" s="47">
        <v>85500</v>
      </c>
      <c r="H337" s="62">
        <f t="shared" si="5"/>
        <v>1</v>
      </c>
    </row>
    <row r="338" spans="1:8" ht="14.25">
      <c r="A338" s="49" t="s">
        <v>879</v>
      </c>
      <c r="B338" s="54" t="s">
        <v>866</v>
      </c>
      <c r="C338" s="54" t="s">
        <v>880</v>
      </c>
      <c r="D338" s="54" t="s">
        <v>571</v>
      </c>
      <c r="E338" s="54" t="s">
        <v>572</v>
      </c>
      <c r="F338" s="47">
        <v>31800.72</v>
      </c>
      <c r="G338" s="47">
        <v>31800.72</v>
      </c>
      <c r="H338" s="62">
        <f t="shared" si="5"/>
        <v>1</v>
      </c>
    </row>
    <row r="339" spans="1:8" ht="117">
      <c r="A339" s="49" t="s">
        <v>881</v>
      </c>
      <c r="B339" s="54" t="s">
        <v>866</v>
      </c>
      <c r="C339" s="54" t="s">
        <v>880</v>
      </c>
      <c r="D339" s="54" t="s">
        <v>882</v>
      </c>
      <c r="E339" s="54" t="s">
        <v>572</v>
      </c>
      <c r="F339" s="47">
        <v>31800.72</v>
      </c>
      <c r="G339" s="47">
        <v>31800.72</v>
      </c>
      <c r="H339" s="62">
        <f t="shared" si="5"/>
        <v>1</v>
      </c>
    </row>
    <row r="340" spans="1:8" ht="25.5">
      <c r="A340" s="49" t="s">
        <v>625</v>
      </c>
      <c r="B340" s="54" t="s">
        <v>866</v>
      </c>
      <c r="C340" s="54" t="s">
        <v>880</v>
      </c>
      <c r="D340" s="54" t="s">
        <v>882</v>
      </c>
      <c r="E340" s="54" t="s">
        <v>626</v>
      </c>
      <c r="F340" s="47">
        <v>31800.72</v>
      </c>
      <c r="G340" s="47">
        <v>31800.72</v>
      </c>
      <c r="H340" s="62">
        <f t="shared" si="5"/>
        <v>1</v>
      </c>
    </row>
    <row r="341" spans="1:8" ht="14.25">
      <c r="A341" s="49" t="s">
        <v>883</v>
      </c>
      <c r="B341" s="54" t="s">
        <v>866</v>
      </c>
      <c r="C341" s="54" t="s">
        <v>884</v>
      </c>
      <c r="D341" s="54" t="s">
        <v>571</v>
      </c>
      <c r="E341" s="54" t="s">
        <v>572</v>
      </c>
      <c r="F341" s="47">
        <v>49725384.78</v>
      </c>
      <c r="G341" s="47">
        <v>48894479.51</v>
      </c>
      <c r="H341" s="62">
        <f t="shared" si="5"/>
        <v>0.9832901188462155</v>
      </c>
    </row>
    <row r="342" spans="1:8" ht="168.75">
      <c r="A342" s="49" t="s">
        <v>885</v>
      </c>
      <c r="B342" s="54" t="s">
        <v>866</v>
      </c>
      <c r="C342" s="54" t="s">
        <v>884</v>
      </c>
      <c r="D342" s="54" t="s">
        <v>886</v>
      </c>
      <c r="E342" s="54" t="s">
        <v>572</v>
      </c>
      <c r="F342" s="47">
        <v>11997695.97</v>
      </c>
      <c r="G342" s="47">
        <v>11505475.04</v>
      </c>
      <c r="H342" s="62">
        <f t="shared" si="5"/>
        <v>0.958973712016808</v>
      </c>
    </row>
    <row r="343" spans="1:8" ht="64.5">
      <c r="A343" s="49" t="s">
        <v>623</v>
      </c>
      <c r="B343" s="54" t="s">
        <v>866</v>
      </c>
      <c r="C343" s="54" t="s">
        <v>884</v>
      </c>
      <c r="D343" s="54" t="s">
        <v>886</v>
      </c>
      <c r="E343" s="54" t="s">
        <v>624</v>
      </c>
      <c r="F343" s="47">
        <v>11997695.97</v>
      </c>
      <c r="G343" s="47">
        <v>11505475.04</v>
      </c>
      <c r="H343" s="62">
        <f t="shared" si="5"/>
        <v>0.958973712016808</v>
      </c>
    </row>
    <row r="344" spans="1:8" ht="181.5">
      <c r="A344" s="49" t="s">
        <v>887</v>
      </c>
      <c r="B344" s="54" t="s">
        <v>866</v>
      </c>
      <c r="C344" s="54" t="s">
        <v>884</v>
      </c>
      <c r="D344" s="54" t="s">
        <v>888</v>
      </c>
      <c r="E344" s="54" t="s">
        <v>572</v>
      </c>
      <c r="F344" s="47">
        <v>1408435.06</v>
      </c>
      <c r="G344" s="47">
        <v>1319824.26</v>
      </c>
      <c r="H344" s="62">
        <f t="shared" si="5"/>
        <v>0.937085633184962</v>
      </c>
    </row>
    <row r="345" spans="1:8" ht="64.5">
      <c r="A345" s="49" t="s">
        <v>623</v>
      </c>
      <c r="B345" s="54" t="s">
        <v>866</v>
      </c>
      <c r="C345" s="54" t="s">
        <v>884</v>
      </c>
      <c r="D345" s="54" t="s">
        <v>888</v>
      </c>
      <c r="E345" s="54" t="s">
        <v>624</v>
      </c>
      <c r="F345" s="47">
        <v>1408435.06</v>
      </c>
      <c r="G345" s="47">
        <v>1319824.26</v>
      </c>
      <c r="H345" s="62">
        <f t="shared" si="5"/>
        <v>0.937085633184962</v>
      </c>
    </row>
    <row r="346" spans="1:8" ht="181.5">
      <c r="A346" s="49" t="s">
        <v>889</v>
      </c>
      <c r="B346" s="54" t="s">
        <v>866</v>
      </c>
      <c r="C346" s="54" t="s">
        <v>884</v>
      </c>
      <c r="D346" s="54" t="s">
        <v>890</v>
      </c>
      <c r="E346" s="54" t="s">
        <v>572</v>
      </c>
      <c r="F346" s="47">
        <v>350000</v>
      </c>
      <c r="G346" s="47">
        <v>350000</v>
      </c>
      <c r="H346" s="62">
        <f t="shared" si="5"/>
        <v>1</v>
      </c>
    </row>
    <row r="347" spans="1:8" ht="25.5">
      <c r="A347" s="49" t="s">
        <v>625</v>
      </c>
      <c r="B347" s="54" t="s">
        <v>866</v>
      </c>
      <c r="C347" s="54" t="s">
        <v>884</v>
      </c>
      <c r="D347" s="54" t="s">
        <v>890</v>
      </c>
      <c r="E347" s="54" t="s">
        <v>626</v>
      </c>
      <c r="F347" s="47">
        <v>350000</v>
      </c>
      <c r="G347" s="47">
        <v>350000</v>
      </c>
      <c r="H347" s="62">
        <f t="shared" si="5"/>
        <v>1</v>
      </c>
    </row>
    <row r="348" spans="1:8" ht="142.5">
      <c r="A348" s="49" t="s">
        <v>891</v>
      </c>
      <c r="B348" s="54" t="s">
        <v>866</v>
      </c>
      <c r="C348" s="54" t="s">
        <v>884</v>
      </c>
      <c r="D348" s="54" t="s">
        <v>892</v>
      </c>
      <c r="E348" s="54" t="s">
        <v>572</v>
      </c>
      <c r="F348" s="47">
        <v>4229420.21</v>
      </c>
      <c r="G348" s="47">
        <v>3979356.11</v>
      </c>
      <c r="H348" s="62">
        <f t="shared" si="5"/>
        <v>0.9408750874626383</v>
      </c>
    </row>
    <row r="349" spans="1:8" ht="25.5">
      <c r="A349" s="49" t="s">
        <v>625</v>
      </c>
      <c r="B349" s="54" t="s">
        <v>866</v>
      </c>
      <c r="C349" s="54" t="s">
        <v>884</v>
      </c>
      <c r="D349" s="54" t="s">
        <v>892</v>
      </c>
      <c r="E349" s="54" t="s">
        <v>626</v>
      </c>
      <c r="F349" s="47">
        <v>4229420.21</v>
      </c>
      <c r="G349" s="47">
        <v>3979356.11</v>
      </c>
      <c r="H349" s="62">
        <f t="shared" si="5"/>
        <v>0.9408750874626383</v>
      </c>
    </row>
    <row r="350" spans="1:8" ht="207.75">
      <c r="A350" s="49" t="s">
        <v>893</v>
      </c>
      <c r="B350" s="54" t="s">
        <v>866</v>
      </c>
      <c r="C350" s="54" t="s">
        <v>884</v>
      </c>
      <c r="D350" s="54" t="s">
        <v>894</v>
      </c>
      <c r="E350" s="54" t="s">
        <v>572</v>
      </c>
      <c r="F350" s="47">
        <v>6594300</v>
      </c>
      <c r="G350" s="47">
        <v>6594290.56</v>
      </c>
      <c r="H350" s="62">
        <f t="shared" si="5"/>
        <v>0.9999985684606402</v>
      </c>
    </row>
    <row r="351" spans="1:8" ht="25.5">
      <c r="A351" s="49" t="s">
        <v>625</v>
      </c>
      <c r="B351" s="54" t="s">
        <v>866</v>
      </c>
      <c r="C351" s="54" t="s">
        <v>884</v>
      </c>
      <c r="D351" s="54" t="s">
        <v>894</v>
      </c>
      <c r="E351" s="54" t="s">
        <v>626</v>
      </c>
      <c r="F351" s="47">
        <v>6594300</v>
      </c>
      <c r="G351" s="47">
        <v>6594290.56</v>
      </c>
      <c r="H351" s="62">
        <f t="shared" si="5"/>
        <v>0.9999985684606402</v>
      </c>
    </row>
    <row r="352" spans="1:8" ht="181.5">
      <c r="A352" s="49" t="s">
        <v>895</v>
      </c>
      <c r="B352" s="54" t="s">
        <v>866</v>
      </c>
      <c r="C352" s="54" t="s">
        <v>884</v>
      </c>
      <c r="D352" s="54" t="s">
        <v>896</v>
      </c>
      <c r="E352" s="54" t="s">
        <v>572</v>
      </c>
      <c r="F352" s="47">
        <v>3155546.74</v>
      </c>
      <c r="G352" s="47">
        <v>3155546.74</v>
      </c>
      <c r="H352" s="62">
        <f t="shared" si="5"/>
        <v>1</v>
      </c>
    </row>
    <row r="353" spans="1:8" ht="25.5">
      <c r="A353" s="49" t="s">
        <v>625</v>
      </c>
      <c r="B353" s="54" t="s">
        <v>866</v>
      </c>
      <c r="C353" s="54" t="s">
        <v>884</v>
      </c>
      <c r="D353" s="54" t="s">
        <v>896</v>
      </c>
      <c r="E353" s="54" t="s">
        <v>626</v>
      </c>
      <c r="F353" s="47">
        <v>3155546.74</v>
      </c>
      <c r="G353" s="47">
        <v>3155546.74</v>
      </c>
      <c r="H353" s="62">
        <f t="shared" si="5"/>
        <v>1</v>
      </c>
    </row>
    <row r="354" spans="1:8" ht="220.5">
      <c r="A354" s="49" t="s">
        <v>897</v>
      </c>
      <c r="B354" s="54" t="s">
        <v>866</v>
      </c>
      <c r="C354" s="54" t="s">
        <v>884</v>
      </c>
      <c r="D354" s="54" t="s">
        <v>898</v>
      </c>
      <c r="E354" s="54" t="s">
        <v>572</v>
      </c>
      <c r="F354" s="47">
        <v>20000000</v>
      </c>
      <c r="G354" s="47">
        <v>20000000</v>
      </c>
      <c r="H354" s="62">
        <f t="shared" si="5"/>
        <v>1</v>
      </c>
    </row>
    <row r="355" spans="1:8" ht="25.5">
      <c r="A355" s="49" t="s">
        <v>625</v>
      </c>
      <c r="B355" s="54" t="s">
        <v>866</v>
      </c>
      <c r="C355" s="54" t="s">
        <v>884</v>
      </c>
      <c r="D355" s="54" t="s">
        <v>898</v>
      </c>
      <c r="E355" s="54" t="s">
        <v>626</v>
      </c>
      <c r="F355" s="47">
        <v>20000000</v>
      </c>
      <c r="G355" s="47">
        <v>20000000</v>
      </c>
      <c r="H355" s="62">
        <f t="shared" si="5"/>
        <v>1</v>
      </c>
    </row>
    <row r="356" spans="1:8" ht="181.5">
      <c r="A356" s="49" t="s">
        <v>899</v>
      </c>
      <c r="B356" s="54" t="s">
        <v>866</v>
      </c>
      <c r="C356" s="54" t="s">
        <v>884</v>
      </c>
      <c r="D356" s="54" t="s">
        <v>900</v>
      </c>
      <c r="E356" s="54" t="s">
        <v>572</v>
      </c>
      <c r="F356" s="47">
        <v>1989986.8</v>
      </c>
      <c r="G356" s="47">
        <v>1989986.8</v>
      </c>
      <c r="H356" s="62">
        <f t="shared" si="5"/>
        <v>1</v>
      </c>
    </row>
    <row r="357" spans="1:8" ht="25.5">
      <c r="A357" s="49" t="s">
        <v>625</v>
      </c>
      <c r="B357" s="54" t="s">
        <v>866</v>
      </c>
      <c r="C357" s="54" t="s">
        <v>884</v>
      </c>
      <c r="D357" s="54" t="s">
        <v>900</v>
      </c>
      <c r="E357" s="54" t="s">
        <v>626</v>
      </c>
      <c r="F357" s="47">
        <v>1989986.8</v>
      </c>
      <c r="G357" s="47">
        <v>1989986.8</v>
      </c>
      <c r="H357" s="62">
        <f t="shared" si="5"/>
        <v>1</v>
      </c>
    </row>
    <row r="358" spans="1:8" ht="25.5">
      <c r="A358" s="49" t="s">
        <v>903</v>
      </c>
      <c r="B358" s="54" t="s">
        <v>866</v>
      </c>
      <c r="C358" s="54" t="s">
        <v>904</v>
      </c>
      <c r="D358" s="54" t="s">
        <v>571</v>
      </c>
      <c r="E358" s="54" t="s">
        <v>572</v>
      </c>
      <c r="F358" s="47">
        <v>82014014.48</v>
      </c>
      <c r="G358" s="47">
        <v>81936214.48</v>
      </c>
      <c r="H358" s="62">
        <f t="shared" si="5"/>
        <v>0.9990513816389396</v>
      </c>
    </row>
    <row r="359" spans="1:8" ht="14.25">
      <c r="A359" s="49" t="s">
        <v>905</v>
      </c>
      <c r="B359" s="54" t="s">
        <v>866</v>
      </c>
      <c r="C359" s="54" t="s">
        <v>906</v>
      </c>
      <c r="D359" s="54" t="s">
        <v>571</v>
      </c>
      <c r="E359" s="54" t="s">
        <v>572</v>
      </c>
      <c r="F359" s="47">
        <v>5783681.61</v>
      </c>
      <c r="G359" s="47">
        <v>5783681.61</v>
      </c>
      <c r="H359" s="62">
        <f t="shared" si="5"/>
        <v>1</v>
      </c>
    </row>
    <row r="360" spans="1:8" ht="103.5">
      <c r="A360" s="49" t="s">
        <v>605</v>
      </c>
      <c r="B360" s="54" t="s">
        <v>866</v>
      </c>
      <c r="C360" s="54" t="s">
        <v>906</v>
      </c>
      <c r="D360" s="54" t="s">
        <v>606</v>
      </c>
      <c r="E360" s="54" t="s">
        <v>572</v>
      </c>
      <c r="F360" s="47">
        <v>48000</v>
      </c>
      <c r="G360" s="47">
        <v>48000</v>
      </c>
      <c r="H360" s="62">
        <f t="shared" si="5"/>
        <v>1</v>
      </c>
    </row>
    <row r="361" spans="1:8" ht="25.5">
      <c r="A361" s="49" t="s">
        <v>625</v>
      </c>
      <c r="B361" s="54" t="s">
        <v>866</v>
      </c>
      <c r="C361" s="54" t="s">
        <v>906</v>
      </c>
      <c r="D361" s="54" t="s">
        <v>606</v>
      </c>
      <c r="E361" s="54" t="s">
        <v>626</v>
      </c>
      <c r="F361" s="47">
        <v>48000</v>
      </c>
      <c r="G361" s="47">
        <v>48000</v>
      </c>
      <c r="H361" s="62">
        <f t="shared" si="5"/>
        <v>1</v>
      </c>
    </row>
    <row r="362" spans="1:8" ht="234">
      <c r="A362" s="49" t="s">
        <v>907</v>
      </c>
      <c r="B362" s="54" t="s">
        <v>866</v>
      </c>
      <c r="C362" s="54" t="s">
        <v>906</v>
      </c>
      <c r="D362" s="54" t="s">
        <v>908</v>
      </c>
      <c r="E362" s="54" t="s">
        <v>572</v>
      </c>
      <c r="F362" s="47">
        <v>224720.26</v>
      </c>
      <c r="G362" s="47">
        <v>224720.26</v>
      </c>
      <c r="H362" s="62">
        <f aca="true" t="shared" si="6" ref="H362:H413">G362/F362</f>
        <v>1</v>
      </c>
    </row>
    <row r="363" spans="1:8" ht="39">
      <c r="A363" s="49" t="s">
        <v>669</v>
      </c>
      <c r="B363" s="54" t="s">
        <v>866</v>
      </c>
      <c r="C363" s="54" t="s">
        <v>906</v>
      </c>
      <c r="D363" s="54" t="s">
        <v>908</v>
      </c>
      <c r="E363" s="54" t="s">
        <v>670</v>
      </c>
      <c r="F363" s="47">
        <v>224720.26</v>
      </c>
      <c r="G363" s="47">
        <v>224720.26</v>
      </c>
      <c r="H363" s="62">
        <f t="shared" si="6"/>
        <v>1</v>
      </c>
    </row>
    <row r="364" spans="1:8" ht="142.5">
      <c r="A364" s="49" t="s">
        <v>909</v>
      </c>
      <c r="B364" s="54" t="s">
        <v>866</v>
      </c>
      <c r="C364" s="54" t="s">
        <v>906</v>
      </c>
      <c r="D364" s="54" t="s">
        <v>910</v>
      </c>
      <c r="E364" s="54" t="s">
        <v>572</v>
      </c>
      <c r="F364" s="47">
        <v>2246506.28</v>
      </c>
      <c r="G364" s="47">
        <v>2246506.28</v>
      </c>
      <c r="H364" s="62">
        <f t="shared" si="6"/>
        <v>1</v>
      </c>
    </row>
    <row r="365" spans="1:8" ht="39">
      <c r="A365" s="49" t="s">
        <v>587</v>
      </c>
      <c r="B365" s="54" t="s">
        <v>866</v>
      </c>
      <c r="C365" s="54" t="s">
        <v>906</v>
      </c>
      <c r="D365" s="54" t="s">
        <v>910</v>
      </c>
      <c r="E365" s="54" t="s">
        <v>588</v>
      </c>
      <c r="F365" s="47">
        <v>2246506.28</v>
      </c>
      <c r="G365" s="47">
        <v>2246506.28</v>
      </c>
      <c r="H365" s="62">
        <f t="shared" si="6"/>
        <v>1</v>
      </c>
    </row>
    <row r="366" spans="1:8" ht="142.5">
      <c r="A366" s="49" t="s">
        <v>911</v>
      </c>
      <c r="B366" s="54" t="s">
        <v>866</v>
      </c>
      <c r="C366" s="54" t="s">
        <v>906</v>
      </c>
      <c r="D366" s="54" t="s">
        <v>912</v>
      </c>
      <c r="E366" s="54" t="s">
        <v>572</v>
      </c>
      <c r="F366" s="47">
        <v>3264455.07</v>
      </c>
      <c r="G366" s="47">
        <v>3264455.07</v>
      </c>
      <c r="H366" s="62">
        <f t="shared" si="6"/>
        <v>1</v>
      </c>
    </row>
    <row r="367" spans="1:8" ht="25.5">
      <c r="A367" s="49" t="s">
        <v>625</v>
      </c>
      <c r="B367" s="54" t="s">
        <v>866</v>
      </c>
      <c r="C367" s="54" t="s">
        <v>906</v>
      </c>
      <c r="D367" s="54" t="s">
        <v>912</v>
      </c>
      <c r="E367" s="54" t="s">
        <v>626</v>
      </c>
      <c r="F367" s="47">
        <v>2675000</v>
      </c>
      <c r="G367" s="47">
        <v>2675000</v>
      </c>
      <c r="H367" s="62">
        <f t="shared" si="6"/>
        <v>1</v>
      </c>
    </row>
    <row r="368" spans="1:8" ht="39">
      <c r="A368" s="49" t="s">
        <v>669</v>
      </c>
      <c r="B368" s="54" t="s">
        <v>866</v>
      </c>
      <c r="C368" s="54" t="s">
        <v>906</v>
      </c>
      <c r="D368" s="54" t="s">
        <v>912</v>
      </c>
      <c r="E368" s="54" t="s">
        <v>670</v>
      </c>
      <c r="F368" s="47">
        <v>589455.07</v>
      </c>
      <c r="G368" s="47">
        <v>589455.07</v>
      </c>
      <c r="H368" s="62">
        <f t="shared" si="6"/>
        <v>1</v>
      </c>
    </row>
    <row r="369" spans="1:8" ht="14.25">
      <c r="A369" s="49" t="s">
        <v>913</v>
      </c>
      <c r="B369" s="54" t="s">
        <v>866</v>
      </c>
      <c r="C369" s="54" t="s">
        <v>914</v>
      </c>
      <c r="D369" s="54" t="s">
        <v>571</v>
      </c>
      <c r="E369" s="54" t="s">
        <v>572</v>
      </c>
      <c r="F369" s="47">
        <v>11004376.39</v>
      </c>
      <c r="G369" s="47">
        <v>10926576.39</v>
      </c>
      <c r="H369" s="62">
        <f t="shared" si="6"/>
        <v>0.992930085518458</v>
      </c>
    </row>
    <row r="370" spans="1:8" ht="195">
      <c r="A370" s="49" t="s">
        <v>915</v>
      </c>
      <c r="B370" s="54" t="s">
        <v>866</v>
      </c>
      <c r="C370" s="54" t="s">
        <v>914</v>
      </c>
      <c r="D370" s="54" t="s">
        <v>916</v>
      </c>
      <c r="E370" s="54" t="s">
        <v>572</v>
      </c>
      <c r="F370" s="47">
        <v>1285564.89</v>
      </c>
      <c r="G370" s="47">
        <v>1285564.89</v>
      </c>
      <c r="H370" s="62">
        <f t="shared" si="6"/>
        <v>1</v>
      </c>
    </row>
    <row r="371" spans="1:8" ht="39">
      <c r="A371" s="49" t="s">
        <v>669</v>
      </c>
      <c r="B371" s="54" t="s">
        <v>866</v>
      </c>
      <c r="C371" s="54" t="s">
        <v>914</v>
      </c>
      <c r="D371" s="54" t="s">
        <v>916</v>
      </c>
      <c r="E371" s="54" t="s">
        <v>670</v>
      </c>
      <c r="F371" s="47">
        <v>1285564.89</v>
      </c>
      <c r="G371" s="47">
        <v>1285564.89</v>
      </c>
      <c r="H371" s="62">
        <f t="shared" si="6"/>
        <v>1</v>
      </c>
    </row>
    <row r="372" spans="1:8" ht="207.75">
      <c r="A372" s="49" t="s">
        <v>917</v>
      </c>
      <c r="B372" s="54" t="s">
        <v>866</v>
      </c>
      <c r="C372" s="54" t="s">
        <v>914</v>
      </c>
      <c r="D372" s="54" t="s">
        <v>918</v>
      </c>
      <c r="E372" s="54" t="s">
        <v>572</v>
      </c>
      <c r="F372" s="47">
        <v>208230.15</v>
      </c>
      <c r="G372" s="47">
        <v>208230.15</v>
      </c>
      <c r="H372" s="62">
        <f t="shared" si="6"/>
        <v>1</v>
      </c>
    </row>
    <row r="373" spans="1:8" ht="39">
      <c r="A373" s="49" t="s">
        <v>669</v>
      </c>
      <c r="B373" s="54" t="s">
        <v>866</v>
      </c>
      <c r="C373" s="54" t="s">
        <v>914</v>
      </c>
      <c r="D373" s="54" t="s">
        <v>918</v>
      </c>
      <c r="E373" s="54" t="s">
        <v>670</v>
      </c>
      <c r="F373" s="47">
        <v>208230.15</v>
      </c>
      <c r="G373" s="47">
        <v>208230.15</v>
      </c>
      <c r="H373" s="62">
        <f t="shared" si="6"/>
        <v>1</v>
      </c>
    </row>
    <row r="374" spans="1:8" ht="324.75">
      <c r="A374" s="49" t="s">
        <v>919</v>
      </c>
      <c r="B374" s="54" t="s">
        <v>866</v>
      </c>
      <c r="C374" s="54" t="s">
        <v>914</v>
      </c>
      <c r="D374" s="54" t="s">
        <v>920</v>
      </c>
      <c r="E374" s="54" t="s">
        <v>572</v>
      </c>
      <c r="F374" s="47">
        <v>4786003.9</v>
      </c>
      <c r="G374" s="47">
        <v>4786003.9</v>
      </c>
      <c r="H374" s="62">
        <f t="shared" si="6"/>
        <v>1</v>
      </c>
    </row>
    <row r="375" spans="1:8" ht="39">
      <c r="A375" s="49" t="s">
        <v>669</v>
      </c>
      <c r="B375" s="54" t="s">
        <v>866</v>
      </c>
      <c r="C375" s="54" t="s">
        <v>914</v>
      </c>
      <c r="D375" s="54" t="s">
        <v>920</v>
      </c>
      <c r="E375" s="54" t="s">
        <v>670</v>
      </c>
      <c r="F375" s="47">
        <v>4786003.9</v>
      </c>
      <c r="G375" s="47">
        <v>4786003.9</v>
      </c>
      <c r="H375" s="62">
        <f t="shared" si="6"/>
        <v>1</v>
      </c>
    </row>
    <row r="376" spans="1:8" ht="168.75">
      <c r="A376" s="49" t="s">
        <v>925</v>
      </c>
      <c r="B376" s="54" t="s">
        <v>866</v>
      </c>
      <c r="C376" s="54" t="s">
        <v>914</v>
      </c>
      <c r="D376" s="54" t="s">
        <v>926</v>
      </c>
      <c r="E376" s="54" t="s">
        <v>572</v>
      </c>
      <c r="F376" s="47">
        <v>58000</v>
      </c>
      <c r="G376" s="47">
        <v>0</v>
      </c>
      <c r="H376" s="62">
        <f t="shared" si="6"/>
        <v>0</v>
      </c>
    </row>
    <row r="377" spans="1:8" ht="64.5">
      <c r="A377" s="49" t="s">
        <v>923</v>
      </c>
      <c r="B377" s="54" t="s">
        <v>866</v>
      </c>
      <c r="C377" s="54" t="s">
        <v>914</v>
      </c>
      <c r="D377" s="54" t="s">
        <v>926</v>
      </c>
      <c r="E377" s="54" t="s">
        <v>924</v>
      </c>
      <c r="F377" s="47">
        <v>58000</v>
      </c>
      <c r="G377" s="47">
        <v>0</v>
      </c>
      <c r="H377" s="62">
        <f t="shared" si="6"/>
        <v>0</v>
      </c>
    </row>
    <row r="378" spans="1:8" ht="181.5">
      <c r="A378" s="49" t="s">
        <v>927</v>
      </c>
      <c r="B378" s="54" t="s">
        <v>866</v>
      </c>
      <c r="C378" s="54" t="s">
        <v>914</v>
      </c>
      <c r="D378" s="54" t="s">
        <v>928</v>
      </c>
      <c r="E378" s="54" t="s">
        <v>572</v>
      </c>
      <c r="F378" s="47">
        <v>46657.45</v>
      </c>
      <c r="G378" s="47">
        <v>46657.45</v>
      </c>
      <c r="H378" s="62">
        <f t="shared" si="6"/>
        <v>1</v>
      </c>
    </row>
    <row r="379" spans="1:8" ht="39">
      <c r="A379" s="49" t="s">
        <v>901</v>
      </c>
      <c r="B379" s="54" t="s">
        <v>866</v>
      </c>
      <c r="C379" s="54" t="s">
        <v>914</v>
      </c>
      <c r="D379" s="54" t="s">
        <v>928</v>
      </c>
      <c r="E379" s="54" t="s">
        <v>902</v>
      </c>
      <c r="F379" s="47">
        <v>46657.45</v>
      </c>
      <c r="G379" s="47">
        <v>46657.45</v>
      </c>
      <c r="H379" s="62">
        <f t="shared" si="6"/>
        <v>1</v>
      </c>
    </row>
    <row r="380" spans="1:8" ht="324.75">
      <c r="A380" s="49" t="s">
        <v>929</v>
      </c>
      <c r="B380" s="54" t="s">
        <v>866</v>
      </c>
      <c r="C380" s="54" t="s">
        <v>914</v>
      </c>
      <c r="D380" s="54" t="s">
        <v>930</v>
      </c>
      <c r="E380" s="54" t="s">
        <v>572</v>
      </c>
      <c r="F380" s="47">
        <v>4619920</v>
      </c>
      <c r="G380" s="47">
        <v>4600120</v>
      </c>
      <c r="H380" s="62">
        <f t="shared" si="6"/>
        <v>0.9957142115014979</v>
      </c>
    </row>
    <row r="381" spans="1:8" ht="39">
      <c r="A381" s="49" t="s">
        <v>901</v>
      </c>
      <c r="B381" s="54" t="s">
        <v>866</v>
      </c>
      <c r="C381" s="54" t="s">
        <v>914</v>
      </c>
      <c r="D381" s="54" t="s">
        <v>930</v>
      </c>
      <c r="E381" s="54" t="s">
        <v>902</v>
      </c>
      <c r="F381" s="47">
        <v>4619920</v>
      </c>
      <c r="G381" s="47">
        <v>4600120</v>
      </c>
      <c r="H381" s="62">
        <f t="shared" si="6"/>
        <v>0.9957142115014979</v>
      </c>
    </row>
    <row r="382" spans="1:8" ht="14.25">
      <c r="A382" s="49" t="s">
        <v>931</v>
      </c>
      <c r="B382" s="54" t="s">
        <v>866</v>
      </c>
      <c r="C382" s="54" t="s">
        <v>932</v>
      </c>
      <c r="D382" s="54" t="s">
        <v>571</v>
      </c>
      <c r="E382" s="54" t="s">
        <v>572</v>
      </c>
      <c r="F382" s="47">
        <v>64363778.46</v>
      </c>
      <c r="G382" s="47">
        <v>64363778.46</v>
      </c>
      <c r="H382" s="62">
        <f t="shared" si="6"/>
        <v>1</v>
      </c>
    </row>
    <row r="383" spans="1:8" ht="142.5">
      <c r="A383" s="49" t="s">
        <v>933</v>
      </c>
      <c r="B383" s="54" t="s">
        <v>866</v>
      </c>
      <c r="C383" s="54" t="s">
        <v>932</v>
      </c>
      <c r="D383" s="54" t="s">
        <v>934</v>
      </c>
      <c r="E383" s="54" t="s">
        <v>572</v>
      </c>
      <c r="F383" s="47">
        <v>101887.17</v>
      </c>
      <c r="G383" s="47">
        <v>101887.17</v>
      </c>
      <c r="H383" s="62">
        <f t="shared" si="6"/>
        <v>1</v>
      </c>
    </row>
    <row r="384" spans="1:8" ht="39">
      <c r="A384" s="49" t="s">
        <v>587</v>
      </c>
      <c r="B384" s="54" t="s">
        <v>866</v>
      </c>
      <c r="C384" s="54" t="s">
        <v>932</v>
      </c>
      <c r="D384" s="54" t="s">
        <v>934</v>
      </c>
      <c r="E384" s="54" t="s">
        <v>588</v>
      </c>
      <c r="F384" s="47">
        <v>101887.17</v>
      </c>
      <c r="G384" s="47">
        <v>101887.17</v>
      </c>
      <c r="H384" s="62">
        <f t="shared" si="6"/>
        <v>1</v>
      </c>
    </row>
    <row r="385" spans="1:8" ht="129.75">
      <c r="A385" s="49" t="s">
        <v>935</v>
      </c>
      <c r="B385" s="54" t="s">
        <v>866</v>
      </c>
      <c r="C385" s="54" t="s">
        <v>932</v>
      </c>
      <c r="D385" s="54" t="s">
        <v>936</v>
      </c>
      <c r="E385" s="54" t="s">
        <v>572</v>
      </c>
      <c r="F385" s="47">
        <v>6969286.57</v>
      </c>
      <c r="G385" s="47">
        <v>6969286.57</v>
      </c>
      <c r="H385" s="62">
        <f t="shared" si="6"/>
        <v>1</v>
      </c>
    </row>
    <row r="386" spans="1:8" ht="64.5">
      <c r="A386" s="49" t="s">
        <v>623</v>
      </c>
      <c r="B386" s="54" t="s">
        <v>866</v>
      </c>
      <c r="C386" s="54" t="s">
        <v>932</v>
      </c>
      <c r="D386" s="54" t="s">
        <v>936</v>
      </c>
      <c r="E386" s="54" t="s">
        <v>624</v>
      </c>
      <c r="F386" s="47">
        <v>4936703.49</v>
      </c>
      <c r="G386" s="47">
        <v>4936703.49</v>
      </c>
      <c r="H386" s="62">
        <f t="shared" si="6"/>
        <v>1</v>
      </c>
    </row>
    <row r="387" spans="1:8" ht="25.5">
      <c r="A387" s="49" t="s">
        <v>625</v>
      </c>
      <c r="B387" s="54" t="s">
        <v>866</v>
      </c>
      <c r="C387" s="54" t="s">
        <v>932</v>
      </c>
      <c r="D387" s="54" t="s">
        <v>936</v>
      </c>
      <c r="E387" s="54" t="s">
        <v>626</v>
      </c>
      <c r="F387" s="47">
        <v>2032583.08</v>
      </c>
      <c r="G387" s="47">
        <v>2032583.08</v>
      </c>
      <c r="H387" s="62">
        <f t="shared" si="6"/>
        <v>1</v>
      </c>
    </row>
    <row r="388" spans="1:8" ht="142.5">
      <c r="A388" s="49" t="s">
        <v>937</v>
      </c>
      <c r="B388" s="54" t="s">
        <v>866</v>
      </c>
      <c r="C388" s="54" t="s">
        <v>932</v>
      </c>
      <c r="D388" s="54" t="s">
        <v>938</v>
      </c>
      <c r="E388" s="54" t="s">
        <v>572</v>
      </c>
      <c r="F388" s="47">
        <v>1791593.75</v>
      </c>
      <c r="G388" s="47">
        <v>1791593.75</v>
      </c>
      <c r="H388" s="62">
        <f t="shared" si="6"/>
        <v>1</v>
      </c>
    </row>
    <row r="389" spans="1:8" ht="25.5">
      <c r="A389" s="49" t="s">
        <v>625</v>
      </c>
      <c r="B389" s="54" t="s">
        <v>866</v>
      </c>
      <c r="C389" s="54" t="s">
        <v>932</v>
      </c>
      <c r="D389" s="54" t="s">
        <v>938</v>
      </c>
      <c r="E389" s="54" t="s">
        <v>626</v>
      </c>
      <c r="F389" s="47">
        <v>1791593.75</v>
      </c>
      <c r="G389" s="47">
        <v>1791593.75</v>
      </c>
      <c r="H389" s="62">
        <f t="shared" si="6"/>
        <v>1</v>
      </c>
    </row>
    <row r="390" spans="1:8" ht="156">
      <c r="A390" s="49" t="s">
        <v>939</v>
      </c>
      <c r="B390" s="54" t="s">
        <v>866</v>
      </c>
      <c r="C390" s="54" t="s">
        <v>932</v>
      </c>
      <c r="D390" s="54" t="s">
        <v>940</v>
      </c>
      <c r="E390" s="54" t="s">
        <v>572</v>
      </c>
      <c r="F390" s="47">
        <v>142000</v>
      </c>
      <c r="G390" s="47">
        <v>142000</v>
      </c>
      <c r="H390" s="62">
        <f t="shared" si="6"/>
        <v>1</v>
      </c>
    </row>
    <row r="391" spans="1:8" ht="25.5">
      <c r="A391" s="49" t="s">
        <v>625</v>
      </c>
      <c r="B391" s="54" t="s">
        <v>866</v>
      </c>
      <c r="C391" s="54" t="s">
        <v>932</v>
      </c>
      <c r="D391" s="54" t="s">
        <v>940</v>
      </c>
      <c r="E391" s="54" t="s">
        <v>626</v>
      </c>
      <c r="F391" s="47">
        <v>142000</v>
      </c>
      <c r="G391" s="47">
        <v>142000</v>
      </c>
      <c r="H391" s="62">
        <f t="shared" si="6"/>
        <v>1</v>
      </c>
    </row>
    <row r="392" spans="1:8" ht="142.5">
      <c r="A392" s="49" t="s">
        <v>941</v>
      </c>
      <c r="B392" s="54" t="s">
        <v>866</v>
      </c>
      <c r="C392" s="54" t="s">
        <v>932</v>
      </c>
      <c r="D392" s="54" t="s">
        <v>942</v>
      </c>
      <c r="E392" s="54" t="s">
        <v>572</v>
      </c>
      <c r="F392" s="47">
        <v>863500</v>
      </c>
      <c r="G392" s="47">
        <v>863500</v>
      </c>
      <c r="H392" s="62">
        <f t="shared" si="6"/>
        <v>1</v>
      </c>
    </row>
    <row r="393" spans="1:8" ht="39">
      <c r="A393" s="49" t="s">
        <v>587</v>
      </c>
      <c r="B393" s="54" t="s">
        <v>866</v>
      </c>
      <c r="C393" s="54" t="s">
        <v>932</v>
      </c>
      <c r="D393" s="54" t="s">
        <v>942</v>
      </c>
      <c r="E393" s="54" t="s">
        <v>588</v>
      </c>
      <c r="F393" s="47">
        <v>863500</v>
      </c>
      <c r="G393" s="47">
        <v>863500</v>
      </c>
      <c r="H393" s="62">
        <f t="shared" si="6"/>
        <v>1</v>
      </c>
    </row>
    <row r="394" spans="1:8" ht="156">
      <c r="A394" s="49" t="s">
        <v>943</v>
      </c>
      <c r="B394" s="54" t="s">
        <v>866</v>
      </c>
      <c r="C394" s="54" t="s">
        <v>932</v>
      </c>
      <c r="D394" s="54" t="s">
        <v>944</v>
      </c>
      <c r="E394" s="54" t="s">
        <v>572</v>
      </c>
      <c r="F394" s="47">
        <v>1158532.61</v>
      </c>
      <c r="G394" s="47">
        <v>1158532.61</v>
      </c>
      <c r="H394" s="62">
        <f t="shared" si="6"/>
        <v>1</v>
      </c>
    </row>
    <row r="395" spans="1:8" ht="39">
      <c r="A395" s="49" t="s">
        <v>587</v>
      </c>
      <c r="B395" s="54" t="s">
        <v>866</v>
      </c>
      <c r="C395" s="54" t="s">
        <v>932</v>
      </c>
      <c r="D395" s="54" t="s">
        <v>944</v>
      </c>
      <c r="E395" s="54" t="s">
        <v>588</v>
      </c>
      <c r="F395" s="47">
        <v>1158532.61</v>
      </c>
      <c r="G395" s="47">
        <v>1158532.61</v>
      </c>
      <c r="H395" s="62">
        <f t="shared" si="6"/>
        <v>1</v>
      </c>
    </row>
    <row r="396" spans="1:8" ht="156">
      <c r="A396" s="49" t="s">
        <v>945</v>
      </c>
      <c r="B396" s="54" t="s">
        <v>866</v>
      </c>
      <c r="C396" s="54" t="s">
        <v>932</v>
      </c>
      <c r="D396" s="54" t="s">
        <v>946</v>
      </c>
      <c r="E396" s="54" t="s">
        <v>572</v>
      </c>
      <c r="F396" s="47">
        <v>683279.25</v>
      </c>
      <c r="G396" s="47">
        <v>683279.25</v>
      </c>
      <c r="H396" s="62">
        <f t="shared" si="6"/>
        <v>1</v>
      </c>
    </row>
    <row r="397" spans="1:8" ht="39">
      <c r="A397" s="49" t="s">
        <v>587</v>
      </c>
      <c r="B397" s="54" t="s">
        <v>866</v>
      </c>
      <c r="C397" s="54" t="s">
        <v>932</v>
      </c>
      <c r="D397" s="54" t="s">
        <v>946</v>
      </c>
      <c r="E397" s="54" t="s">
        <v>588</v>
      </c>
      <c r="F397" s="47">
        <v>683279.25</v>
      </c>
      <c r="G397" s="47">
        <v>683279.25</v>
      </c>
      <c r="H397" s="62">
        <f t="shared" si="6"/>
        <v>1</v>
      </c>
    </row>
    <row r="398" spans="1:8" ht="142.5">
      <c r="A398" s="49" t="s">
        <v>947</v>
      </c>
      <c r="B398" s="54" t="s">
        <v>866</v>
      </c>
      <c r="C398" s="54" t="s">
        <v>932</v>
      </c>
      <c r="D398" s="54" t="s">
        <v>948</v>
      </c>
      <c r="E398" s="54" t="s">
        <v>572</v>
      </c>
      <c r="F398" s="47">
        <v>2985603.27</v>
      </c>
      <c r="G398" s="47">
        <v>2985603.27</v>
      </c>
      <c r="H398" s="62">
        <f t="shared" si="6"/>
        <v>1</v>
      </c>
    </row>
    <row r="399" spans="1:8" ht="64.5">
      <c r="A399" s="49" t="s">
        <v>623</v>
      </c>
      <c r="B399" s="54" t="s">
        <v>866</v>
      </c>
      <c r="C399" s="54" t="s">
        <v>932</v>
      </c>
      <c r="D399" s="54" t="s">
        <v>948</v>
      </c>
      <c r="E399" s="54" t="s">
        <v>624</v>
      </c>
      <c r="F399" s="47">
        <v>2985603.27</v>
      </c>
      <c r="G399" s="47">
        <v>2985603.27</v>
      </c>
      <c r="H399" s="62">
        <f t="shared" si="6"/>
        <v>1</v>
      </c>
    </row>
    <row r="400" spans="1:8" ht="156">
      <c r="A400" s="49" t="s">
        <v>949</v>
      </c>
      <c r="B400" s="54" t="s">
        <v>866</v>
      </c>
      <c r="C400" s="54" t="s">
        <v>932</v>
      </c>
      <c r="D400" s="54" t="s">
        <v>950</v>
      </c>
      <c r="E400" s="54" t="s">
        <v>572</v>
      </c>
      <c r="F400" s="47">
        <v>212000</v>
      </c>
      <c r="G400" s="47">
        <v>212000</v>
      </c>
      <c r="H400" s="62">
        <f t="shared" si="6"/>
        <v>1</v>
      </c>
    </row>
    <row r="401" spans="1:8" ht="25.5">
      <c r="A401" s="49" t="s">
        <v>625</v>
      </c>
      <c r="B401" s="54" t="s">
        <v>866</v>
      </c>
      <c r="C401" s="54" t="s">
        <v>932</v>
      </c>
      <c r="D401" s="54" t="s">
        <v>950</v>
      </c>
      <c r="E401" s="54" t="s">
        <v>626</v>
      </c>
      <c r="F401" s="47">
        <v>212000</v>
      </c>
      <c r="G401" s="47">
        <v>212000</v>
      </c>
      <c r="H401" s="62">
        <f t="shared" si="6"/>
        <v>1</v>
      </c>
    </row>
    <row r="402" spans="1:8" ht="129.75">
      <c r="A402" s="49" t="s">
        <v>951</v>
      </c>
      <c r="B402" s="54" t="s">
        <v>866</v>
      </c>
      <c r="C402" s="54" t="s">
        <v>932</v>
      </c>
      <c r="D402" s="54" t="s">
        <v>952</v>
      </c>
      <c r="E402" s="54" t="s">
        <v>572</v>
      </c>
      <c r="F402" s="47">
        <v>227772</v>
      </c>
      <c r="G402" s="47">
        <v>227772</v>
      </c>
      <c r="H402" s="62">
        <f t="shared" si="6"/>
        <v>1</v>
      </c>
    </row>
    <row r="403" spans="1:8" ht="39">
      <c r="A403" s="49" t="s">
        <v>587</v>
      </c>
      <c r="B403" s="54" t="s">
        <v>866</v>
      </c>
      <c r="C403" s="54" t="s">
        <v>932</v>
      </c>
      <c r="D403" s="54" t="s">
        <v>952</v>
      </c>
      <c r="E403" s="54" t="s">
        <v>588</v>
      </c>
      <c r="F403" s="47">
        <v>227772</v>
      </c>
      <c r="G403" s="47">
        <v>227772</v>
      </c>
      <c r="H403" s="62">
        <f t="shared" si="6"/>
        <v>1</v>
      </c>
    </row>
    <row r="404" spans="1:8" ht="142.5">
      <c r="A404" s="49" t="s">
        <v>953</v>
      </c>
      <c r="B404" s="54" t="s">
        <v>866</v>
      </c>
      <c r="C404" s="54" t="s">
        <v>932</v>
      </c>
      <c r="D404" s="54" t="s">
        <v>954</v>
      </c>
      <c r="E404" s="54" t="s">
        <v>572</v>
      </c>
      <c r="F404" s="47">
        <v>19409816.03</v>
      </c>
      <c r="G404" s="47">
        <v>19409816.03</v>
      </c>
      <c r="H404" s="62">
        <f t="shared" si="6"/>
        <v>1</v>
      </c>
    </row>
    <row r="405" spans="1:8" ht="64.5">
      <c r="A405" s="49" t="s">
        <v>623</v>
      </c>
      <c r="B405" s="54" t="s">
        <v>866</v>
      </c>
      <c r="C405" s="54" t="s">
        <v>932</v>
      </c>
      <c r="D405" s="54" t="s">
        <v>954</v>
      </c>
      <c r="E405" s="54" t="s">
        <v>624</v>
      </c>
      <c r="F405" s="47">
        <v>19409816.03</v>
      </c>
      <c r="G405" s="47">
        <v>19409816.03</v>
      </c>
      <c r="H405" s="62">
        <f t="shared" si="6"/>
        <v>1</v>
      </c>
    </row>
    <row r="406" spans="1:8" ht="129.75">
      <c r="A406" s="49" t="s">
        <v>955</v>
      </c>
      <c r="B406" s="54" t="s">
        <v>866</v>
      </c>
      <c r="C406" s="54" t="s">
        <v>932</v>
      </c>
      <c r="D406" s="54" t="s">
        <v>956</v>
      </c>
      <c r="E406" s="54" t="s">
        <v>572</v>
      </c>
      <c r="F406" s="47">
        <v>25383000</v>
      </c>
      <c r="G406" s="47">
        <v>25383000</v>
      </c>
      <c r="H406" s="62">
        <f t="shared" si="6"/>
        <v>1</v>
      </c>
    </row>
    <row r="407" spans="1:8" ht="64.5">
      <c r="A407" s="49" t="s">
        <v>623</v>
      </c>
      <c r="B407" s="54" t="s">
        <v>866</v>
      </c>
      <c r="C407" s="54" t="s">
        <v>932</v>
      </c>
      <c r="D407" s="54" t="s">
        <v>956</v>
      </c>
      <c r="E407" s="54" t="s">
        <v>624</v>
      </c>
      <c r="F407" s="47">
        <v>25383000</v>
      </c>
      <c r="G407" s="47">
        <v>25383000</v>
      </c>
      <c r="H407" s="62">
        <f t="shared" si="6"/>
        <v>1</v>
      </c>
    </row>
    <row r="408" spans="1:8" ht="168.75">
      <c r="A408" s="49" t="s">
        <v>885</v>
      </c>
      <c r="B408" s="54" t="s">
        <v>866</v>
      </c>
      <c r="C408" s="54" t="s">
        <v>932</v>
      </c>
      <c r="D408" s="54" t="s">
        <v>886</v>
      </c>
      <c r="E408" s="54" t="s">
        <v>572</v>
      </c>
      <c r="F408" s="47">
        <v>139959.61</v>
      </c>
      <c r="G408" s="47">
        <v>139959.61</v>
      </c>
      <c r="H408" s="62">
        <f t="shared" si="6"/>
        <v>1</v>
      </c>
    </row>
    <row r="409" spans="1:8" ht="64.5">
      <c r="A409" s="49" t="s">
        <v>623</v>
      </c>
      <c r="B409" s="54" t="s">
        <v>866</v>
      </c>
      <c r="C409" s="54" t="s">
        <v>932</v>
      </c>
      <c r="D409" s="54" t="s">
        <v>886</v>
      </c>
      <c r="E409" s="54" t="s">
        <v>624</v>
      </c>
      <c r="F409" s="47">
        <v>139959.61</v>
      </c>
      <c r="G409" s="47">
        <v>139959.61</v>
      </c>
      <c r="H409" s="62">
        <f t="shared" si="6"/>
        <v>1</v>
      </c>
    </row>
    <row r="410" spans="1:8" ht="168.75">
      <c r="A410" s="49" t="s">
        <v>957</v>
      </c>
      <c r="B410" s="54" t="s">
        <v>866</v>
      </c>
      <c r="C410" s="54" t="s">
        <v>932</v>
      </c>
      <c r="D410" s="54" t="s">
        <v>958</v>
      </c>
      <c r="E410" s="54" t="s">
        <v>572</v>
      </c>
      <c r="F410" s="47">
        <v>1858000</v>
      </c>
      <c r="G410" s="47">
        <v>1858000</v>
      </c>
      <c r="H410" s="62">
        <f t="shared" si="6"/>
        <v>1</v>
      </c>
    </row>
    <row r="411" spans="1:8" ht="25.5">
      <c r="A411" s="49" t="s">
        <v>625</v>
      </c>
      <c r="B411" s="54" t="s">
        <v>866</v>
      </c>
      <c r="C411" s="54" t="s">
        <v>932</v>
      </c>
      <c r="D411" s="54" t="s">
        <v>958</v>
      </c>
      <c r="E411" s="54" t="s">
        <v>626</v>
      </c>
      <c r="F411" s="47">
        <v>1858000</v>
      </c>
      <c r="G411" s="47">
        <v>1858000</v>
      </c>
      <c r="H411" s="62">
        <f t="shared" si="6"/>
        <v>1</v>
      </c>
    </row>
    <row r="412" spans="1:8" ht="142.5">
      <c r="A412" s="49" t="s">
        <v>921</v>
      </c>
      <c r="B412" s="54" t="s">
        <v>866</v>
      </c>
      <c r="C412" s="54" t="s">
        <v>932</v>
      </c>
      <c r="D412" s="54" t="s">
        <v>922</v>
      </c>
      <c r="E412" s="54" t="s">
        <v>572</v>
      </c>
      <c r="F412" s="47">
        <v>1815469.53</v>
      </c>
      <c r="G412" s="47">
        <v>1815469.53</v>
      </c>
      <c r="H412" s="62">
        <f t="shared" si="6"/>
        <v>1</v>
      </c>
    </row>
    <row r="413" spans="1:8" ht="64.5">
      <c r="A413" s="49" t="s">
        <v>923</v>
      </c>
      <c r="B413" s="54" t="s">
        <v>866</v>
      </c>
      <c r="C413" s="54" t="s">
        <v>932</v>
      </c>
      <c r="D413" s="54" t="s">
        <v>922</v>
      </c>
      <c r="E413" s="54" t="s">
        <v>924</v>
      </c>
      <c r="F413" s="47">
        <v>1815469.53</v>
      </c>
      <c r="G413" s="47">
        <v>1815469.53</v>
      </c>
      <c r="H413" s="62">
        <f t="shared" si="6"/>
        <v>1</v>
      </c>
    </row>
    <row r="414" spans="1:8" ht="156">
      <c r="A414" s="49" t="s">
        <v>959</v>
      </c>
      <c r="B414" s="54" t="s">
        <v>866</v>
      </c>
      <c r="C414" s="54" t="s">
        <v>932</v>
      </c>
      <c r="D414" s="54" t="s">
        <v>960</v>
      </c>
      <c r="E414" s="54" t="s">
        <v>572</v>
      </c>
      <c r="F414" s="47">
        <v>160449.01</v>
      </c>
      <c r="G414" s="47">
        <v>160449.01</v>
      </c>
      <c r="H414" s="62">
        <f aca="true" t="shared" si="7" ref="H414:H449">G414/F414</f>
        <v>1</v>
      </c>
    </row>
    <row r="415" spans="1:8" ht="39">
      <c r="A415" s="49" t="s">
        <v>901</v>
      </c>
      <c r="B415" s="54" t="s">
        <v>866</v>
      </c>
      <c r="C415" s="54" t="s">
        <v>932</v>
      </c>
      <c r="D415" s="54" t="s">
        <v>960</v>
      </c>
      <c r="E415" s="54" t="s">
        <v>902</v>
      </c>
      <c r="F415" s="47">
        <v>160449.01</v>
      </c>
      <c r="G415" s="47">
        <v>160449.01</v>
      </c>
      <c r="H415" s="62">
        <f t="shared" si="7"/>
        <v>1</v>
      </c>
    </row>
    <row r="416" spans="1:8" ht="181.5">
      <c r="A416" s="49" t="s">
        <v>961</v>
      </c>
      <c r="B416" s="54" t="s">
        <v>866</v>
      </c>
      <c r="C416" s="54" t="s">
        <v>932</v>
      </c>
      <c r="D416" s="54" t="s">
        <v>962</v>
      </c>
      <c r="E416" s="54" t="s">
        <v>572</v>
      </c>
      <c r="F416" s="47">
        <v>291624.45</v>
      </c>
      <c r="G416" s="47">
        <v>291624.45</v>
      </c>
      <c r="H416" s="62">
        <f t="shared" si="7"/>
        <v>1</v>
      </c>
    </row>
    <row r="417" spans="1:8" ht="39">
      <c r="A417" s="49" t="s">
        <v>901</v>
      </c>
      <c r="B417" s="54" t="s">
        <v>866</v>
      </c>
      <c r="C417" s="54" t="s">
        <v>932</v>
      </c>
      <c r="D417" s="54" t="s">
        <v>962</v>
      </c>
      <c r="E417" s="54" t="s">
        <v>902</v>
      </c>
      <c r="F417" s="47">
        <v>291624.45</v>
      </c>
      <c r="G417" s="47">
        <v>291624.45</v>
      </c>
      <c r="H417" s="62">
        <f t="shared" si="7"/>
        <v>1</v>
      </c>
    </row>
    <row r="418" spans="1:8" ht="117">
      <c r="A418" s="49" t="s">
        <v>963</v>
      </c>
      <c r="B418" s="54" t="s">
        <v>866</v>
      </c>
      <c r="C418" s="54" t="s">
        <v>932</v>
      </c>
      <c r="D418" s="54" t="s">
        <v>964</v>
      </c>
      <c r="E418" s="54" t="s">
        <v>572</v>
      </c>
      <c r="F418" s="47">
        <v>170005.21</v>
      </c>
      <c r="G418" s="47">
        <v>170005.21</v>
      </c>
      <c r="H418" s="62">
        <f t="shared" si="7"/>
        <v>1</v>
      </c>
    </row>
    <row r="419" spans="1:8" ht="25.5">
      <c r="A419" s="49" t="s">
        <v>625</v>
      </c>
      <c r="B419" s="54" t="s">
        <v>866</v>
      </c>
      <c r="C419" s="54" t="s">
        <v>932</v>
      </c>
      <c r="D419" s="54" t="s">
        <v>964</v>
      </c>
      <c r="E419" s="54" t="s">
        <v>626</v>
      </c>
      <c r="F419" s="47">
        <v>170005.21</v>
      </c>
      <c r="G419" s="47">
        <v>170005.21</v>
      </c>
      <c r="H419" s="62">
        <f t="shared" si="7"/>
        <v>1</v>
      </c>
    </row>
    <row r="420" spans="1:8" ht="25.5">
      <c r="A420" s="49" t="s">
        <v>965</v>
      </c>
      <c r="B420" s="54" t="s">
        <v>866</v>
      </c>
      <c r="C420" s="54" t="s">
        <v>966</v>
      </c>
      <c r="D420" s="54" t="s">
        <v>571</v>
      </c>
      <c r="E420" s="54" t="s">
        <v>572</v>
      </c>
      <c r="F420" s="47">
        <v>862178.02</v>
      </c>
      <c r="G420" s="47">
        <v>862178.02</v>
      </c>
      <c r="H420" s="62">
        <f t="shared" si="7"/>
        <v>1</v>
      </c>
    </row>
    <row r="421" spans="1:8" ht="156">
      <c r="A421" s="49" t="s">
        <v>967</v>
      </c>
      <c r="B421" s="54" t="s">
        <v>866</v>
      </c>
      <c r="C421" s="54" t="s">
        <v>966</v>
      </c>
      <c r="D421" s="54" t="s">
        <v>968</v>
      </c>
      <c r="E421" s="54" t="s">
        <v>572</v>
      </c>
      <c r="F421" s="47">
        <v>862178.02</v>
      </c>
      <c r="G421" s="47">
        <v>862178.02</v>
      </c>
      <c r="H421" s="62">
        <f t="shared" si="7"/>
        <v>1</v>
      </c>
    </row>
    <row r="422" spans="1:8" ht="64.5">
      <c r="A422" s="49" t="s">
        <v>923</v>
      </c>
      <c r="B422" s="54" t="s">
        <v>866</v>
      </c>
      <c r="C422" s="54" t="s">
        <v>966</v>
      </c>
      <c r="D422" s="54" t="s">
        <v>968</v>
      </c>
      <c r="E422" s="54" t="s">
        <v>924</v>
      </c>
      <c r="F422" s="47">
        <v>862178.02</v>
      </c>
      <c r="G422" s="47">
        <v>862178.02</v>
      </c>
      <c r="H422" s="62">
        <f t="shared" si="7"/>
        <v>1</v>
      </c>
    </row>
    <row r="423" spans="1:8" ht="14.25">
      <c r="A423" s="49" t="s">
        <v>671</v>
      </c>
      <c r="B423" s="54" t="s">
        <v>866</v>
      </c>
      <c r="C423" s="54" t="s">
        <v>672</v>
      </c>
      <c r="D423" s="54" t="s">
        <v>571</v>
      </c>
      <c r="E423" s="54" t="s">
        <v>572</v>
      </c>
      <c r="F423" s="47">
        <v>2778774.81</v>
      </c>
      <c r="G423" s="47">
        <v>2583774.81</v>
      </c>
      <c r="H423" s="62">
        <f t="shared" si="7"/>
        <v>0.9298251879575661</v>
      </c>
    </row>
    <row r="424" spans="1:8" ht="14.25">
      <c r="A424" s="49" t="s">
        <v>793</v>
      </c>
      <c r="B424" s="54" t="s">
        <v>866</v>
      </c>
      <c r="C424" s="54" t="s">
        <v>794</v>
      </c>
      <c r="D424" s="54" t="s">
        <v>571</v>
      </c>
      <c r="E424" s="54" t="s">
        <v>572</v>
      </c>
      <c r="F424" s="47">
        <v>2778774.81</v>
      </c>
      <c r="G424" s="47">
        <v>2583774.81</v>
      </c>
      <c r="H424" s="62">
        <f t="shared" si="7"/>
        <v>0.9298251879575661</v>
      </c>
    </row>
    <row r="425" spans="1:8" ht="90.75">
      <c r="A425" s="49" t="s">
        <v>969</v>
      </c>
      <c r="B425" s="54" t="s">
        <v>866</v>
      </c>
      <c r="C425" s="54" t="s">
        <v>794</v>
      </c>
      <c r="D425" s="54" t="s">
        <v>970</v>
      </c>
      <c r="E425" s="54" t="s">
        <v>572</v>
      </c>
      <c r="F425" s="47">
        <v>2713774.81</v>
      </c>
      <c r="G425" s="47">
        <v>2518774.81</v>
      </c>
      <c r="H425" s="62">
        <f t="shared" si="7"/>
        <v>0.9281443695027887</v>
      </c>
    </row>
    <row r="426" spans="1:8" ht="39">
      <c r="A426" s="49" t="s">
        <v>901</v>
      </c>
      <c r="B426" s="54" t="s">
        <v>866</v>
      </c>
      <c r="C426" s="54" t="s">
        <v>794</v>
      </c>
      <c r="D426" s="54" t="s">
        <v>970</v>
      </c>
      <c r="E426" s="54" t="s">
        <v>902</v>
      </c>
      <c r="F426" s="47">
        <v>2070532.55</v>
      </c>
      <c r="G426" s="47">
        <v>2070532.55</v>
      </c>
      <c r="H426" s="62">
        <f t="shared" si="7"/>
        <v>1</v>
      </c>
    </row>
    <row r="427" spans="1:8" ht="64.5">
      <c r="A427" s="49" t="s">
        <v>923</v>
      </c>
      <c r="B427" s="54" t="s">
        <v>866</v>
      </c>
      <c r="C427" s="54" t="s">
        <v>794</v>
      </c>
      <c r="D427" s="54" t="s">
        <v>970</v>
      </c>
      <c r="E427" s="54" t="s">
        <v>924</v>
      </c>
      <c r="F427" s="47">
        <v>643242.26</v>
      </c>
      <c r="G427" s="47">
        <v>448242.26</v>
      </c>
      <c r="H427" s="62">
        <f t="shared" si="7"/>
        <v>0.6968482761067346</v>
      </c>
    </row>
    <row r="428" spans="1:8" ht="90.75">
      <c r="A428" s="49" t="s">
        <v>971</v>
      </c>
      <c r="B428" s="54" t="s">
        <v>866</v>
      </c>
      <c r="C428" s="54" t="s">
        <v>794</v>
      </c>
      <c r="D428" s="54" t="s">
        <v>972</v>
      </c>
      <c r="E428" s="54" t="s">
        <v>572</v>
      </c>
      <c r="F428" s="47">
        <v>65000</v>
      </c>
      <c r="G428" s="47">
        <v>65000</v>
      </c>
      <c r="H428" s="62">
        <f t="shared" si="7"/>
        <v>1</v>
      </c>
    </row>
    <row r="429" spans="1:8" ht="25.5">
      <c r="A429" s="49" t="s">
        <v>625</v>
      </c>
      <c r="B429" s="54" t="s">
        <v>866</v>
      </c>
      <c r="C429" s="54" t="s">
        <v>794</v>
      </c>
      <c r="D429" s="54" t="s">
        <v>972</v>
      </c>
      <c r="E429" s="54" t="s">
        <v>626</v>
      </c>
      <c r="F429" s="47">
        <v>65000</v>
      </c>
      <c r="G429" s="47">
        <v>65000</v>
      </c>
      <c r="H429" s="62">
        <f t="shared" si="7"/>
        <v>1</v>
      </c>
    </row>
    <row r="430" spans="1:8" ht="14.25">
      <c r="A430" s="49" t="s">
        <v>691</v>
      </c>
      <c r="B430" s="54" t="s">
        <v>866</v>
      </c>
      <c r="C430" s="54" t="s">
        <v>692</v>
      </c>
      <c r="D430" s="54" t="s">
        <v>571</v>
      </c>
      <c r="E430" s="54" t="s">
        <v>572</v>
      </c>
      <c r="F430" s="47">
        <v>17247701.15</v>
      </c>
      <c r="G430" s="47">
        <v>16756244.77</v>
      </c>
      <c r="H430" s="62">
        <f t="shared" si="7"/>
        <v>0.9715059777691012</v>
      </c>
    </row>
    <row r="431" spans="1:8" ht="14.25">
      <c r="A431" s="49" t="s">
        <v>973</v>
      </c>
      <c r="B431" s="54" t="s">
        <v>866</v>
      </c>
      <c r="C431" s="54" t="s">
        <v>974</v>
      </c>
      <c r="D431" s="54" t="s">
        <v>571</v>
      </c>
      <c r="E431" s="54" t="s">
        <v>572</v>
      </c>
      <c r="F431" s="47">
        <v>13692116.15</v>
      </c>
      <c r="G431" s="47">
        <v>13480328.1</v>
      </c>
      <c r="H431" s="62">
        <f t="shared" si="7"/>
        <v>0.9845321170460564</v>
      </c>
    </row>
    <row r="432" spans="1:8" ht="168.75">
      <c r="A432" s="49" t="s">
        <v>975</v>
      </c>
      <c r="B432" s="54" t="s">
        <v>866</v>
      </c>
      <c r="C432" s="54" t="s">
        <v>974</v>
      </c>
      <c r="D432" s="54" t="s">
        <v>976</v>
      </c>
      <c r="E432" s="54" t="s">
        <v>572</v>
      </c>
      <c r="F432" s="47">
        <v>2642255.73</v>
      </c>
      <c r="G432" s="47">
        <v>2642255.73</v>
      </c>
      <c r="H432" s="62">
        <f t="shared" si="7"/>
        <v>1</v>
      </c>
    </row>
    <row r="433" spans="1:8" ht="25.5">
      <c r="A433" s="49" t="s">
        <v>977</v>
      </c>
      <c r="B433" s="54" t="s">
        <v>866</v>
      </c>
      <c r="C433" s="54" t="s">
        <v>974</v>
      </c>
      <c r="D433" s="54" t="s">
        <v>976</v>
      </c>
      <c r="E433" s="54" t="s">
        <v>978</v>
      </c>
      <c r="F433" s="47">
        <v>2642255.73</v>
      </c>
      <c r="G433" s="47">
        <v>2642255.73</v>
      </c>
      <c r="H433" s="62">
        <f t="shared" si="7"/>
        <v>1</v>
      </c>
    </row>
    <row r="434" spans="1:8" ht="142.5">
      <c r="A434" s="49" t="s">
        <v>979</v>
      </c>
      <c r="B434" s="54" t="s">
        <v>866</v>
      </c>
      <c r="C434" s="54" t="s">
        <v>974</v>
      </c>
      <c r="D434" s="54" t="s">
        <v>980</v>
      </c>
      <c r="E434" s="54" t="s">
        <v>572</v>
      </c>
      <c r="F434" s="47">
        <v>2367018.49</v>
      </c>
      <c r="G434" s="47">
        <v>2367018.49</v>
      </c>
      <c r="H434" s="62">
        <f t="shared" si="7"/>
        <v>1</v>
      </c>
    </row>
    <row r="435" spans="1:8" ht="25.5">
      <c r="A435" s="49" t="s">
        <v>977</v>
      </c>
      <c r="B435" s="54" t="s">
        <v>866</v>
      </c>
      <c r="C435" s="54" t="s">
        <v>974</v>
      </c>
      <c r="D435" s="54" t="s">
        <v>980</v>
      </c>
      <c r="E435" s="54" t="s">
        <v>978</v>
      </c>
      <c r="F435" s="47">
        <v>2367018.49</v>
      </c>
      <c r="G435" s="47">
        <v>2367018.49</v>
      </c>
      <c r="H435" s="62">
        <f t="shared" si="7"/>
        <v>1</v>
      </c>
    </row>
    <row r="436" spans="1:8" ht="156">
      <c r="A436" s="49" t="s">
        <v>981</v>
      </c>
      <c r="B436" s="54" t="s">
        <v>866</v>
      </c>
      <c r="C436" s="54" t="s">
        <v>974</v>
      </c>
      <c r="D436" s="54" t="s">
        <v>982</v>
      </c>
      <c r="E436" s="54" t="s">
        <v>572</v>
      </c>
      <c r="F436" s="47">
        <v>3058149.78</v>
      </c>
      <c r="G436" s="47">
        <v>3058149.78</v>
      </c>
      <c r="H436" s="62">
        <f t="shared" si="7"/>
        <v>1</v>
      </c>
    </row>
    <row r="437" spans="1:8" ht="25.5">
      <c r="A437" s="49" t="s">
        <v>977</v>
      </c>
      <c r="B437" s="54" t="s">
        <v>866</v>
      </c>
      <c r="C437" s="54" t="s">
        <v>974</v>
      </c>
      <c r="D437" s="54" t="s">
        <v>982</v>
      </c>
      <c r="E437" s="54" t="s">
        <v>978</v>
      </c>
      <c r="F437" s="47">
        <v>3058149.78</v>
      </c>
      <c r="G437" s="47">
        <v>3058149.78</v>
      </c>
      <c r="H437" s="62">
        <f t="shared" si="7"/>
        <v>1</v>
      </c>
    </row>
    <row r="438" spans="1:8" ht="156">
      <c r="A438" s="49" t="s">
        <v>983</v>
      </c>
      <c r="B438" s="54" t="s">
        <v>866</v>
      </c>
      <c r="C438" s="54" t="s">
        <v>974</v>
      </c>
      <c r="D438" s="54" t="s">
        <v>984</v>
      </c>
      <c r="E438" s="54" t="s">
        <v>572</v>
      </c>
      <c r="F438" s="47">
        <v>392396.5</v>
      </c>
      <c r="G438" s="47">
        <v>392396.5</v>
      </c>
      <c r="H438" s="62">
        <f t="shared" si="7"/>
        <v>1</v>
      </c>
    </row>
    <row r="439" spans="1:8" ht="25.5">
      <c r="A439" s="49" t="s">
        <v>977</v>
      </c>
      <c r="B439" s="54" t="s">
        <v>866</v>
      </c>
      <c r="C439" s="54" t="s">
        <v>974</v>
      </c>
      <c r="D439" s="54" t="s">
        <v>984</v>
      </c>
      <c r="E439" s="54" t="s">
        <v>978</v>
      </c>
      <c r="F439" s="47">
        <v>392396.5</v>
      </c>
      <c r="G439" s="47">
        <v>392396.5</v>
      </c>
      <c r="H439" s="62">
        <f t="shared" si="7"/>
        <v>1</v>
      </c>
    </row>
    <row r="440" spans="1:8" ht="220.5">
      <c r="A440" s="49" t="s">
        <v>985</v>
      </c>
      <c r="B440" s="54" t="s">
        <v>866</v>
      </c>
      <c r="C440" s="54" t="s">
        <v>974</v>
      </c>
      <c r="D440" s="54" t="s">
        <v>986</v>
      </c>
      <c r="E440" s="54" t="s">
        <v>572</v>
      </c>
      <c r="F440" s="47">
        <v>3598107.16</v>
      </c>
      <c r="G440" s="47">
        <v>3531564.5</v>
      </c>
      <c r="H440" s="62">
        <f t="shared" si="7"/>
        <v>0.9815062039452987</v>
      </c>
    </row>
    <row r="441" spans="1:8" ht="25.5">
      <c r="A441" s="49" t="s">
        <v>977</v>
      </c>
      <c r="B441" s="54" t="s">
        <v>866</v>
      </c>
      <c r="C441" s="54" t="s">
        <v>974</v>
      </c>
      <c r="D441" s="54" t="s">
        <v>986</v>
      </c>
      <c r="E441" s="54" t="s">
        <v>978</v>
      </c>
      <c r="F441" s="47">
        <v>3598107.16</v>
      </c>
      <c r="G441" s="47">
        <v>3531564.5</v>
      </c>
      <c r="H441" s="62">
        <f t="shared" si="7"/>
        <v>0.9815062039452987</v>
      </c>
    </row>
    <row r="442" spans="1:8" ht="168.75">
      <c r="A442" s="49" t="s">
        <v>987</v>
      </c>
      <c r="B442" s="54" t="s">
        <v>866</v>
      </c>
      <c r="C442" s="54" t="s">
        <v>974</v>
      </c>
      <c r="D442" s="54" t="s">
        <v>988</v>
      </c>
      <c r="E442" s="54" t="s">
        <v>572</v>
      </c>
      <c r="F442" s="47">
        <v>111111.57</v>
      </c>
      <c r="G442" s="47">
        <v>111111.57</v>
      </c>
      <c r="H442" s="62">
        <f t="shared" si="7"/>
        <v>1</v>
      </c>
    </row>
    <row r="443" spans="1:8" ht="25.5">
      <c r="A443" s="49" t="s">
        <v>625</v>
      </c>
      <c r="B443" s="54" t="s">
        <v>866</v>
      </c>
      <c r="C443" s="54" t="s">
        <v>974</v>
      </c>
      <c r="D443" s="54" t="s">
        <v>988</v>
      </c>
      <c r="E443" s="54" t="s">
        <v>626</v>
      </c>
      <c r="F443" s="47">
        <v>111111.57</v>
      </c>
      <c r="G443" s="47">
        <v>111111.57</v>
      </c>
      <c r="H443" s="62">
        <f t="shared" si="7"/>
        <v>1</v>
      </c>
    </row>
    <row r="444" spans="1:8" ht="181.5">
      <c r="A444" s="49" t="s">
        <v>989</v>
      </c>
      <c r="B444" s="54" t="s">
        <v>866</v>
      </c>
      <c r="C444" s="54" t="s">
        <v>974</v>
      </c>
      <c r="D444" s="54" t="s">
        <v>990</v>
      </c>
      <c r="E444" s="54" t="s">
        <v>572</v>
      </c>
      <c r="F444" s="47">
        <v>1523076.92</v>
      </c>
      <c r="G444" s="47">
        <v>1377831.53</v>
      </c>
      <c r="H444" s="62">
        <f t="shared" si="7"/>
        <v>0.9046368649588624</v>
      </c>
    </row>
    <row r="445" spans="1:8" ht="25.5">
      <c r="A445" s="49" t="s">
        <v>625</v>
      </c>
      <c r="B445" s="54" t="s">
        <v>866</v>
      </c>
      <c r="C445" s="54" t="s">
        <v>974</v>
      </c>
      <c r="D445" s="54" t="s">
        <v>990</v>
      </c>
      <c r="E445" s="54" t="s">
        <v>626</v>
      </c>
      <c r="F445" s="47">
        <v>1523076.92</v>
      </c>
      <c r="G445" s="47">
        <v>1377831.53</v>
      </c>
      <c r="H445" s="62">
        <f t="shared" si="7"/>
        <v>0.9046368649588624</v>
      </c>
    </row>
    <row r="446" spans="1:8" ht="14.25">
      <c r="A446" s="49" t="s">
        <v>861</v>
      </c>
      <c r="B446" s="54" t="s">
        <v>866</v>
      </c>
      <c r="C446" s="54" t="s">
        <v>862</v>
      </c>
      <c r="D446" s="54" t="s">
        <v>571</v>
      </c>
      <c r="E446" s="54" t="s">
        <v>572</v>
      </c>
      <c r="F446" s="47">
        <v>3555585</v>
      </c>
      <c r="G446" s="47">
        <v>3275916.67</v>
      </c>
      <c r="H446" s="62">
        <f t="shared" si="7"/>
        <v>0.9213439335580502</v>
      </c>
    </row>
    <row r="447" spans="1:8" ht="207.75">
      <c r="A447" s="49" t="s">
        <v>991</v>
      </c>
      <c r="B447" s="54" t="s">
        <v>866</v>
      </c>
      <c r="C447" s="54" t="s">
        <v>862</v>
      </c>
      <c r="D447" s="54" t="s">
        <v>992</v>
      </c>
      <c r="E447" s="54" t="s">
        <v>572</v>
      </c>
      <c r="F447" s="47">
        <v>3555585</v>
      </c>
      <c r="G447" s="47">
        <v>3275916.67</v>
      </c>
      <c r="H447" s="62">
        <f t="shared" si="7"/>
        <v>0.9213439335580502</v>
      </c>
    </row>
    <row r="448" spans="1:8" ht="51.75">
      <c r="A448" s="43" t="s">
        <v>997</v>
      </c>
      <c r="B448" s="54" t="s">
        <v>866</v>
      </c>
      <c r="C448" s="54" t="s">
        <v>862</v>
      </c>
      <c r="D448" s="54" t="s">
        <v>992</v>
      </c>
      <c r="E448" s="54" t="s">
        <v>993</v>
      </c>
      <c r="F448" s="47">
        <v>3555585</v>
      </c>
      <c r="G448" s="47">
        <v>3275916.67</v>
      </c>
      <c r="H448" s="62">
        <f t="shared" si="7"/>
        <v>0.9213439335580502</v>
      </c>
    </row>
    <row r="449" spans="1:8" s="59" customFormat="1" ht="15" thickBot="1">
      <c r="A449" s="58" t="s">
        <v>999</v>
      </c>
      <c r="B449" s="65"/>
      <c r="C449" s="65"/>
      <c r="D449" s="65"/>
      <c r="E449" s="65"/>
      <c r="F449" s="57">
        <v>747706174.39</v>
      </c>
      <c r="G449" s="57">
        <v>745738612.8</v>
      </c>
      <c r="H449" s="60">
        <f t="shared" si="7"/>
        <v>0.9973685363885015</v>
      </c>
    </row>
    <row r="450" spans="1:7" ht="14.25">
      <c r="A450" s="55"/>
      <c r="B450" s="66"/>
      <c r="C450" s="66"/>
      <c r="D450" s="66"/>
      <c r="E450" s="66"/>
      <c r="F450" s="55"/>
      <c r="G450" s="55"/>
    </row>
    <row r="451" spans="1:7" ht="14.25">
      <c r="A451" s="208"/>
      <c r="B451" s="208"/>
      <c r="C451" s="208"/>
      <c r="D451" s="208"/>
      <c r="E451" s="208"/>
      <c r="F451" s="208"/>
      <c r="G451" s="208"/>
    </row>
  </sheetData>
  <sheetProtection/>
  <mergeCells count="3">
    <mergeCell ref="F1:H1"/>
    <mergeCell ref="A2:H2"/>
    <mergeCell ref="A451:G45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A2" sqref="A2:E2"/>
    </sheetView>
  </sheetViews>
  <sheetFormatPr defaultColWidth="9.140625" defaultRowHeight="15"/>
  <cols>
    <col min="1" max="1" width="41.28125" style="0" customWidth="1"/>
    <col min="2" max="2" width="7.8515625" style="0" customWidth="1"/>
    <col min="3" max="3" width="15.421875" style="74" customWidth="1"/>
    <col min="4" max="4" width="14.421875" style="74" customWidth="1"/>
    <col min="5" max="5" width="10.57421875" style="0" customWidth="1"/>
  </cols>
  <sheetData>
    <row r="1" spans="1:5" ht="77.25" customHeight="1">
      <c r="A1" s="72"/>
      <c r="B1" s="211" t="s">
        <v>1183</v>
      </c>
      <c r="C1" s="212"/>
      <c r="D1" s="212"/>
      <c r="E1" s="212"/>
    </row>
    <row r="2" spans="1:5" ht="29.25" customHeight="1">
      <c r="A2" s="213" t="s">
        <v>1038</v>
      </c>
      <c r="B2" s="213"/>
      <c r="C2" s="214"/>
      <c r="D2" s="214"/>
      <c r="E2" s="214"/>
    </row>
    <row r="3" spans="1:5" ht="20.25" customHeight="1" thickBot="1">
      <c r="A3" s="70"/>
      <c r="B3" s="70"/>
      <c r="C3" s="69"/>
      <c r="D3" s="68" t="s">
        <v>266</v>
      </c>
      <c r="E3" s="70"/>
    </row>
    <row r="4" spans="1:5" ht="15" customHeight="1">
      <c r="A4" s="217" t="s">
        <v>1</v>
      </c>
      <c r="B4" s="219" t="s">
        <v>994</v>
      </c>
      <c r="C4" s="215" t="s">
        <v>995</v>
      </c>
      <c r="D4" s="215" t="s">
        <v>996</v>
      </c>
      <c r="E4" s="209" t="s">
        <v>267</v>
      </c>
    </row>
    <row r="5" spans="1:5" ht="14.25">
      <c r="A5" s="218"/>
      <c r="B5" s="220"/>
      <c r="C5" s="216"/>
      <c r="D5" s="216"/>
      <c r="E5" s="210"/>
    </row>
    <row r="6" spans="1:5" s="59" customFormat="1" ht="14.25">
      <c r="A6" s="77" t="s">
        <v>1000</v>
      </c>
      <c r="B6" s="45" t="s">
        <v>574</v>
      </c>
      <c r="C6" s="50">
        <v>89305464.94</v>
      </c>
      <c r="D6" s="50">
        <v>89280636.94</v>
      </c>
      <c r="E6" s="78">
        <f>D6/C6</f>
        <v>0.9997219878983141</v>
      </c>
    </row>
    <row r="7" spans="1:5" ht="39">
      <c r="A7" s="75" t="s">
        <v>1001</v>
      </c>
      <c r="B7" s="44" t="s">
        <v>576</v>
      </c>
      <c r="C7" s="47">
        <v>1655326.54</v>
      </c>
      <c r="D7" s="47">
        <v>1655326.54</v>
      </c>
      <c r="E7" s="76">
        <f aca="true" t="shared" si="0" ref="E7:E44">D7/C7</f>
        <v>1</v>
      </c>
    </row>
    <row r="8" spans="1:5" ht="51.75">
      <c r="A8" s="75" t="s">
        <v>1002</v>
      </c>
      <c r="B8" s="44" t="s">
        <v>731</v>
      </c>
      <c r="C8" s="47">
        <v>5233146.5</v>
      </c>
      <c r="D8" s="47">
        <v>5233146.5</v>
      </c>
      <c r="E8" s="76">
        <f t="shared" si="0"/>
        <v>1</v>
      </c>
    </row>
    <row r="9" spans="1:5" ht="51.75">
      <c r="A9" s="75" t="s">
        <v>1003</v>
      </c>
      <c r="B9" s="44" t="s">
        <v>582</v>
      </c>
      <c r="C9" s="47">
        <v>41397201.57</v>
      </c>
      <c r="D9" s="47">
        <v>41397201.57</v>
      </c>
      <c r="E9" s="76">
        <f t="shared" si="0"/>
        <v>1</v>
      </c>
    </row>
    <row r="10" spans="1:5" ht="14.25">
      <c r="A10" s="75" t="s">
        <v>1004</v>
      </c>
      <c r="B10" s="44" t="s">
        <v>596</v>
      </c>
      <c r="C10" s="47">
        <v>4300</v>
      </c>
      <c r="D10" s="47">
        <v>900</v>
      </c>
      <c r="E10" s="76">
        <f t="shared" si="0"/>
        <v>0.20930232558139536</v>
      </c>
    </row>
    <row r="11" spans="1:5" ht="39">
      <c r="A11" s="75" t="s">
        <v>1005</v>
      </c>
      <c r="B11" s="44" t="s">
        <v>741</v>
      </c>
      <c r="C11" s="47">
        <v>8457128.54</v>
      </c>
      <c r="D11" s="47">
        <v>8457128.54</v>
      </c>
      <c r="E11" s="76">
        <f t="shared" si="0"/>
        <v>1</v>
      </c>
    </row>
    <row r="12" spans="1:5" ht="25.5">
      <c r="A12" s="75" t="s">
        <v>1006</v>
      </c>
      <c r="B12" s="44" t="s">
        <v>600</v>
      </c>
      <c r="C12" s="47">
        <v>2354100</v>
      </c>
      <c r="D12" s="47">
        <v>2354100</v>
      </c>
      <c r="E12" s="76">
        <f t="shared" si="0"/>
        <v>1</v>
      </c>
    </row>
    <row r="13" spans="1:5" ht="14.25">
      <c r="A13" s="75" t="s">
        <v>1007</v>
      </c>
      <c r="B13" s="44" t="s">
        <v>608</v>
      </c>
      <c r="C13" s="47">
        <v>30204261.79</v>
      </c>
      <c r="D13" s="47">
        <v>30182833.79</v>
      </c>
      <c r="E13" s="76">
        <f t="shared" si="0"/>
        <v>0.9992905636910122</v>
      </c>
    </row>
    <row r="14" spans="1:5" s="59" customFormat="1" ht="25.5">
      <c r="A14" s="77" t="s">
        <v>1008</v>
      </c>
      <c r="B14" s="45" t="s">
        <v>650</v>
      </c>
      <c r="C14" s="50">
        <v>11239900</v>
      </c>
      <c r="D14" s="50">
        <v>11239900</v>
      </c>
      <c r="E14" s="78">
        <f t="shared" si="0"/>
        <v>1</v>
      </c>
    </row>
    <row r="15" spans="1:5" ht="39">
      <c r="A15" s="75" t="s">
        <v>1009</v>
      </c>
      <c r="B15" s="44" t="s">
        <v>652</v>
      </c>
      <c r="C15" s="47">
        <v>11239900</v>
      </c>
      <c r="D15" s="47">
        <v>11239900</v>
      </c>
      <c r="E15" s="76">
        <f t="shared" si="0"/>
        <v>1</v>
      </c>
    </row>
    <row r="16" spans="1:5" ht="14.25">
      <c r="A16" s="77" t="s">
        <v>1010</v>
      </c>
      <c r="B16" s="45" t="s">
        <v>664</v>
      </c>
      <c r="C16" s="50">
        <v>50625155.51</v>
      </c>
      <c r="D16" s="50">
        <v>49794250.24</v>
      </c>
      <c r="E16" s="78">
        <f t="shared" si="0"/>
        <v>0.9835871068122276</v>
      </c>
    </row>
    <row r="17" spans="1:5" ht="14.25">
      <c r="A17" s="75" t="s">
        <v>1011</v>
      </c>
      <c r="B17" s="44" t="s">
        <v>876</v>
      </c>
      <c r="C17" s="47">
        <v>85500</v>
      </c>
      <c r="D17" s="47">
        <v>85500</v>
      </c>
      <c r="E17" s="76">
        <f t="shared" si="0"/>
        <v>1</v>
      </c>
    </row>
    <row r="18" spans="1:5" ht="14.25">
      <c r="A18" s="75" t="s">
        <v>1012</v>
      </c>
      <c r="B18" s="44" t="s">
        <v>880</v>
      </c>
      <c r="C18" s="47">
        <v>31800.72</v>
      </c>
      <c r="D18" s="47">
        <v>31800.72</v>
      </c>
      <c r="E18" s="76">
        <f t="shared" si="0"/>
        <v>1</v>
      </c>
    </row>
    <row r="19" spans="1:5" ht="14.25">
      <c r="A19" s="75" t="s">
        <v>1013</v>
      </c>
      <c r="B19" s="44" t="s">
        <v>884</v>
      </c>
      <c r="C19" s="47">
        <v>49725384.78</v>
      </c>
      <c r="D19" s="47">
        <v>48894479.51</v>
      </c>
      <c r="E19" s="76">
        <f t="shared" si="0"/>
        <v>0.9832901188462155</v>
      </c>
    </row>
    <row r="20" spans="1:5" ht="25.5">
      <c r="A20" s="75" t="s">
        <v>1014</v>
      </c>
      <c r="B20" s="44" t="s">
        <v>666</v>
      </c>
      <c r="C20" s="47">
        <v>782470.01</v>
      </c>
      <c r="D20" s="47">
        <v>782470.01</v>
      </c>
      <c r="E20" s="76">
        <f t="shared" si="0"/>
        <v>1</v>
      </c>
    </row>
    <row r="21" spans="1:5" s="59" customFormat="1" ht="25.5">
      <c r="A21" s="77" t="s">
        <v>1015</v>
      </c>
      <c r="B21" s="45" t="s">
        <v>904</v>
      </c>
      <c r="C21" s="50">
        <v>82014014.48</v>
      </c>
      <c r="D21" s="50">
        <v>81936214.48</v>
      </c>
      <c r="E21" s="78">
        <f t="shared" si="0"/>
        <v>0.9990513816389396</v>
      </c>
    </row>
    <row r="22" spans="1:5" ht="14.25">
      <c r="A22" s="75" t="s">
        <v>1016</v>
      </c>
      <c r="B22" s="44" t="s">
        <v>906</v>
      </c>
      <c r="C22" s="47">
        <v>5783681.61</v>
      </c>
      <c r="D22" s="47">
        <v>5783681.61</v>
      </c>
      <c r="E22" s="76">
        <f t="shared" si="0"/>
        <v>1</v>
      </c>
    </row>
    <row r="23" spans="1:5" ht="14.25">
      <c r="A23" s="75" t="s">
        <v>1017</v>
      </c>
      <c r="B23" s="44" t="s">
        <v>914</v>
      </c>
      <c r="C23" s="47">
        <v>11004376.39</v>
      </c>
      <c r="D23" s="47">
        <v>10926576.39</v>
      </c>
      <c r="E23" s="76">
        <f t="shared" si="0"/>
        <v>0.992930085518458</v>
      </c>
    </row>
    <row r="24" spans="1:5" ht="14.25">
      <c r="A24" s="75" t="s">
        <v>1018</v>
      </c>
      <c r="B24" s="44" t="s">
        <v>932</v>
      </c>
      <c r="C24" s="47">
        <v>64363778.46</v>
      </c>
      <c r="D24" s="47">
        <v>64363778.46</v>
      </c>
      <c r="E24" s="76">
        <f t="shared" si="0"/>
        <v>1</v>
      </c>
    </row>
    <row r="25" spans="1:5" ht="25.5">
      <c r="A25" s="75" t="s">
        <v>1019</v>
      </c>
      <c r="B25" s="44" t="s">
        <v>966</v>
      </c>
      <c r="C25" s="47">
        <v>862178.02</v>
      </c>
      <c r="D25" s="47">
        <v>862178.02</v>
      </c>
      <c r="E25" s="76">
        <f t="shared" si="0"/>
        <v>1</v>
      </c>
    </row>
    <row r="26" spans="1:5" s="59" customFormat="1" ht="14.25">
      <c r="A26" s="77" t="s">
        <v>1020</v>
      </c>
      <c r="B26" s="45" t="s">
        <v>672</v>
      </c>
      <c r="C26" s="50">
        <v>440207934.79</v>
      </c>
      <c r="D26" s="50">
        <v>439666362.85</v>
      </c>
      <c r="E26" s="78">
        <f t="shared" si="0"/>
        <v>0.9987697360787957</v>
      </c>
    </row>
    <row r="27" spans="1:5" ht="14.25">
      <c r="A27" s="75" t="s">
        <v>1021</v>
      </c>
      <c r="B27" s="44" t="s">
        <v>794</v>
      </c>
      <c r="C27" s="47">
        <v>207148579.74</v>
      </c>
      <c r="D27" s="47">
        <v>206841811.84</v>
      </c>
      <c r="E27" s="76">
        <f t="shared" si="0"/>
        <v>0.9985190924292842</v>
      </c>
    </row>
    <row r="28" spans="1:5" ht="14.25">
      <c r="A28" s="75" t="s">
        <v>1022</v>
      </c>
      <c r="B28" s="44" t="s">
        <v>752</v>
      </c>
      <c r="C28" s="47">
        <v>214718497.49</v>
      </c>
      <c r="D28" s="47">
        <v>214483693.45</v>
      </c>
      <c r="E28" s="76">
        <f t="shared" si="0"/>
        <v>0.9989064563940936</v>
      </c>
    </row>
    <row r="29" spans="1:5" ht="25.5">
      <c r="A29" s="75" t="s">
        <v>1023</v>
      </c>
      <c r="B29" s="44" t="s">
        <v>674</v>
      </c>
      <c r="C29" s="47">
        <v>313037</v>
      </c>
      <c r="D29" s="47">
        <v>313037</v>
      </c>
      <c r="E29" s="76">
        <f t="shared" si="0"/>
        <v>1</v>
      </c>
    </row>
    <row r="30" spans="1:5" ht="14.25">
      <c r="A30" s="75" t="s">
        <v>1024</v>
      </c>
      <c r="B30" s="44" t="s">
        <v>680</v>
      </c>
      <c r="C30" s="47">
        <v>9253546.68</v>
      </c>
      <c r="D30" s="47">
        <v>9253546.68</v>
      </c>
      <c r="E30" s="76">
        <f t="shared" si="0"/>
        <v>1</v>
      </c>
    </row>
    <row r="31" spans="1:5" ht="14.25">
      <c r="A31" s="75" t="s">
        <v>1025</v>
      </c>
      <c r="B31" s="44" t="s">
        <v>856</v>
      </c>
      <c r="C31" s="47">
        <v>8774273.88</v>
      </c>
      <c r="D31" s="47">
        <v>8774273.88</v>
      </c>
      <c r="E31" s="76">
        <f t="shared" si="0"/>
        <v>1</v>
      </c>
    </row>
    <row r="32" spans="1:5" s="59" customFormat="1" ht="14.25">
      <c r="A32" s="77" t="s">
        <v>1026</v>
      </c>
      <c r="B32" s="45" t="s">
        <v>760</v>
      </c>
      <c r="C32" s="50">
        <v>34664480.58</v>
      </c>
      <c r="D32" s="50">
        <v>34664480.58</v>
      </c>
      <c r="E32" s="78">
        <f t="shared" si="0"/>
        <v>1</v>
      </c>
    </row>
    <row r="33" spans="1:5" ht="14.25">
      <c r="A33" s="75" t="s">
        <v>1027</v>
      </c>
      <c r="B33" s="44" t="s">
        <v>762</v>
      </c>
      <c r="C33" s="47">
        <v>34664480.58</v>
      </c>
      <c r="D33" s="47">
        <v>34664480.58</v>
      </c>
      <c r="E33" s="76">
        <f t="shared" si="0"/>
        <v>1</v>
      </c>
    </row>
    <row r="34" spans="1:5" s="59" customFormat="1" ht="14.25">
      <c r="A34" s="77" t="s">
        <v>1028</v>
      </c>
      <c r="B34" s="45" t="s">
        <v>692</v>
      </c>
      <c r="C34" s="50">
        <v>23559250.37</v>
      </c>
      <c r="D34" s="50">
        <v>23067793.99</v>
      </c>
      <c r="E34" s="78">
        <f t="shared" si="0"/>
        <v>0.9791395578262619</v>
      </c>
    </row>
    <row r="35" spans="1:5" ht="14.25">
      <c r="A35" s="75" t="s">
        <v>1029</v>
      </c>
      <c r="B35" s="44" t="s">
        <v>694</v>
      </c>
      <c r="C35" s="47">
        <v>1200152.93</v>
      </c>
      <c r="D35" s="47">
        <v>1200152.93</v>
      </c>
      <c r="E35" s="76">
        <f t="shared" si="0"/>
        <v>1</v>
      </c>
    </row>
    <row r="36" spans="1:5" ht="14.25">
      <c r="A36" s="75" t="s">
        <v>1030</v>
      </c>
      <c r="B36" s="44" t="s">
        <v>974</v>
      </c>
      <c r="C36" s="47">
        <v>13692116.15</v>
      </c>
      <c r="D36" s="47">
        <v>13480328.1</v>
      </c>
      <c r="E36" s="76">
        <f t="shared" si="0"/>
        <v>0.9845321170460564</v>
      </c>
    </row>
    <row r="37" spans="1:5" ht="14.25">
      <c r="A37" s="75" t="s">
        <v>1031</v>
      </c>
      <c r="B37" s="44" t="s">
        <v>862</v>
      </c>
      <c r="C37" s="47">
        <v>8666981.29</v>
      </c>
      <c r="D37" s="47">
        <v>8387312.96</v>
      </c>
      <c r="E37" s="76">
        <f t="shared" si="0"/>
        <v>0.9677317487320894</v>
      </c>
    </row>
    <row r="38" spans="1:5" s="59" customFormat="1" ht="25.5">
      <c r="A38" s="77" t="s">
        <v>1032</v>
      </c>
      <c r="B38" s="45" t="s">
        <v>700</v>
      </c>
      <c r="C38" s="50">
        <v>14479874.54</v>
      </c>
      <c r="D38" s="50">
        <v>14478874.54</v>
      </c>
      <c r="E38" s="78">
        <f t="shared" si="0"/>
        <v>0.9999309386281464</v>
      </c>
    </row>
    <row r="39" spans="1:5" ht="39">
      <c r="A39" s="75" t="s">
        <v>1033</v>
      </c>
      <c r="B39" s="44" t="s">
        <v>702</v>
      </c>
      <c r="C39" s="47">
        <v>14479874.54</v>
      </c>
      <c r="D39" s="47">
        <v>14478874.54</v>
      </c>
      <c r="E39" s="76">
        <f t="shared" si="0"/>
        <v>0.9999309386281464</v>
      </c>
    </row>
    <row r="40" spans="1:5" s="59" customFormat="1" ht="14.25">
      <c r="A40" s="77" t="s">
        <v>1034</v>
      </c>
      <c r="B40" s="45" t="s">
        <v>714</v>
      </c>
      <c r="C40" s="50">
        <v>670400</v>
      </c>
      <c r="D40" s="50">
        <v>670400</v>
      </c>
      <c r="E40" s="78">
        <f t="shared" si="0"/>
        <v>1</v>
      </c>
    </row>
    <row r="41" spans="1:5" ht="14.25">
      <c r="A41" s="75" t="s">
        <v>1035</v>
      </c>
      <c r="B41" s="44" t="s">
        <v>716</v>
      </c>
      <c r="C41" s="47">
        <v>670400</v>
      </c>
      <c r="D41" s="47">
        <v>670400</v>
      </c>
      <c r="E41" s="76">
        <f t="shared" si="0"/>
        <v>1</v>
      </c>
    </row>
    <row r="42" spans="1:5" s="59" customFormat="1" ht="25.5">
      <c r="A42" s="77" t="s">
        <v>1036</v>
      </c>
      <c r="B42" s="45" t="s">
        <v>720</v>
      </c>
      <c r="C42" s="50">
        <v>939699.18</v>
      </c>
      <c r="D42" s="50">
        <v>939699.18</v>
      </c>
      <c r="E42" s="78">
        <f t="shared" si="0"/>
        <v>1</v>
      </c>
    </row>
    <row r="43" spans="1:5" ht="25.5">
      <c r="A43" s="75" t="s">
        <v>1037</v>
      </c>
      <c r="B43" s="44" t="s">
        <v>722</v>
      </c>
      <c r="C43" s="47">
        <v>939699.18</v>
      </c>
      <c r="D43" s="47">
        <v>939699.18</v>
      </c>
      <c r="E43" s="76">
        <f t="shared" si="0"/>
        <v>1</v>
      </c>
    </row>
    <row r="44" spans="1:5" s="59" customFormat="1" ht="15" thickBot="1">
      <c r="A44" s="79" t="s">
        <v>999</v>
      </c>
      <c r="B44" s="80"/>
      <c r="C44" s="57">
        <v>747706174.39</v>
      </c>
      <c r="D44" s="57">
        <v>745738612.8</v>
      </c>
      <c r="E44" s="81">
        <f t="shared" si="0"/>
        <v>0.9973685363885015</v>
      </c>
    </row>
  </sheetData>
  <sheetProtection/>
  <mergeCells count="7">
    <mergeCell ref="E4:E5"/>
    <mergeCell ref="B1:E1"/>
    <mergeCell ref="A2:E2"/>
    <mergeCell ref="D4:D5"/>
    <mergeCell ref="C4:C5"/>
    <mergeCell ref="A4:A5"/>
    <mergeCell ref="B4:B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PageLayoutView="0" workbookViewId="0" topLeftCell="A1">
      <selection activeCell="A2" sqref="A2:E2"/>
    </sheetView>
  </sheetViews>
  <sheetFormatPr defaultColWidth="9.140625" defaultRowHeight="15"/>
  <cols>
    <col min="1" max="1" width="50.7109375" style="0" customWidth="1"/>
    <col min="2" max="2" width="22.00390625" style="0" customWidth="1"/>
    <col min="3" max="4" width="16.421875" style="0" customWidth="1"/>
    <col min="5" max="5" width="10.7109375" style="0" customWidth="1"/>
  </cols>
  <sheetData>
    <row r="1" spans="1:5" ht="75" customHeight="1">
      <c r="A1" s="16"/>
      <c r="B1" s="16"/>
      <c r="C1" s="221" t="s">
        <v>1182</v>
      </c>
      <c r="D1" s="221"/>
      <c r="E1" s="221"/>
    </row>
    <row r="2" spans="1:5" ht="31.5" customHeight="1">
      <c r="A2" s="213" t="s">
        <v>1041</v>
      </c>
      <c r="B2" s="213"/>
      <c r="C2" s="213"/>
      <c r="D2" s="213"/>
      <c r="E2" s="213"/>
    </row>
    <row r="3" spans="1:5" ht="21" customHeight="1" thickBot="1">
      <c r="A3" s="6"/>
      <c r="B3" s="6"/>
      <c r="C3" s="6"/>
      <c r="D3" s="86" t="s">
        <v>266</v>
      </c>
      <c r="E3" s="82"/>
    </row>
    <row r="4" spans="1:5" ht="51.75">
      <c r="A4" s="83" t="s">
        <v>1</v>
      </c>
      <c r="B4" s="84" t="s">
        <v>1039</v>
      </c>
      <c r="C4" s="84" t="s">
        <v>248</v>
      </c>
      <c r="D4" s="84" t="s">
        <v>3</v>
      </c>
      <c r="E4" s="85" t="s">
        <v>267</v>
      </c>
    </row>
    <row r="5" spans="1:5" ht="14.25">
      <c r="A5" s="17" t="s">
        <v>249</v>
      </c>
      <c r="B5" s="14" t="s">
        <v>5</v>
      </c>
      <c r="C5" s="15">
        <f>C6+C10</f>
        <v>-28514700.52999997</v>
      </c>
      <c r="D5" s="15">
        <f>D6+D10</f>
        <v>-25373470.53000009</v>
      </c>
      <c r="E5" s="18">
        <f>D5/C5</f>
        <v>0.8898382258409121</v>
      </c>
    </row>
    <row r="6" spans="1:5" ht="39">
      <c r="A6" s="17" t="s">
        <v>250</v>
      </c>
      <c r="B6" s="14" t="s">
        <v>5</v>
      </c>
      <c r="C6" s="15">
        <f>C7+C8</f>
        <v>-16975000</v>
      </c>
      <c r="D6" s="15">
        <f>D7+D8</f>
        <v>-16975000</v>
      </c>
      <c r="E6" s="18">
        <f>D6/C6</f>
        <v>1</v>
      </c>
    </row>
    <row r="7" spans="1:5" ht="25.5">
      <c r="A7" s="19" t="s">
        <v>251</v>
      </c>
      <c r="B7" s="14" t="s">
        <v>252</v>
      </c>
      <c r="C7" s="15">
        <v>-17000000</v>
      </c>
      <c r="D7" s="15">
        <v>-17000000</v>
      </c>
      <c r="E7" s="18">
        <f>D7/C7</f>
        <v>1</v>
      </c>
    </row>
    <row r="8" spans="1:5" ht="25.5">
      <c r="A8" s="19" t="s">
        <v>253</v>
      </c>
      <c r="B8" s="14" t="s">
        <v>254</v>
      </c>
      <c r="C8" s="15">
        <v>25000</v>
      </c>
      <c r="D8" s="15">
        <v>25000</v>
      </c>
      <c r="E8" s="18">
        <f>D8/C8</f>
        <v>1</v>
      </c>
    </row>
    <row r="9" spans="1:5" ht="25.5">
      <c r="A9" s="17" t="s">
        <v>255</v>
      </c>
      <c r="B9" s="14" t="s">
        <v>5</v>
      </c>
      <c r="C9" s="15">
        <v>0</v>
      </c>
      <c r="D9" s="15">
        <v>0</v>
      </c>
      <c r="E9" s="18"/>
    </row>
    <row r="10" spans="1:5" ht="14.25">
      <c r="A10" s="17" t="s">
        <v>1042</v>
      </c>
      <c r="B10" s="14"/>
      <c r="C10" s="15">
        <f>C11+C13</f>
        <v>-11539700.529999971</v>
      </c>
      <c r="D10" s="15">
        <f>D11+D13</f>
        <v>-8398470.53000009</v>
      </c>
      <c r="E10" s="18">
        <f>D10/C10</f>
        <v>0.7277892964524021</v>
      </c>
    </row>
    <row r="11" spans="1:5" ht="14.25">
      <c r="A11" s="17" t="s">
        <v>256</v>
      </c>
      <c r="B11" s="14"/>
      <c r="C11" s="15">
        <f>C12</f>
        <v>-776245874.92</v>
      </c>
      <c r="D11" s="15">
        <f>D12</f>
        <v>-788521520.59</v>
      </c>
      <c r="E11" s="87" t="s">
        <v>1040</v>
      </c>
    </row>
    <row r="12" spans="1:5" ht="25.5">
      <c r="A12" s="19" t="s">
        <v>257</v>
      </c>
      <c r="B12" s="14" t="s">
        <v>258</v>
      </c>
      <c r="C12" s="15">
        <v>-776245874.92</v>
      </c>
      <c r="D12" s="15">
        <v>-788521520.59</v>
      </c>
      <c r="E12" s="87" t="s">
        <v>1040</v>
      </c>
    </row>
    <row r="13" spans="1:5" ht="14.25">
      <c r="A13" s="17" t="s">
        <v>259</v>
      </c>
      <c r="B13" s="14"/>
      <c r="C13" s="15">
        <f>C14</f>
        <v>764706174.39</v>
      </c>
      <c r="D13" s="15">
        <f>D14</f>
        <v>780123050.06</v>
      </c>
      <c r="E13" s="87" t="s">
        <v>1040</v>
      </c>
    </row>
    <row r="14" spans="1:5" ht="25.5">
      <c r="A14" s="19" t="s">
        <v>260</v>
      </c>
      <c r="B14" s="14" t="s">
        <v>261</v>
      </c>
      <c r="C14" s="15">
        <v>764706174.39</v>
      </c>
      <c r="D14" s="15">
        <v>780123050.06</v>
      </c>
      <c r="E14" s="87" t="s">
        <v>1040</v>
      </c>
    </row>
    <row r="15" spans="1:5" ht="25.5">
      <c r="A15" s="17" t="s">
        <v>262</v>
      </c>
      <c r="B15" s="14" t="s">
        <v>5</v>
      </c>
      <c r="C15" s="15">
        <v>0</v>
      </c>
      <c r="D15" s="15">
        <v>0</v>
      </c>
      <c r="E15" s="87" t="s">
        <v>1040</v>
      </c>
    </row>
    <row r="16" spans="1:5" ht="25.5">
      <c r="A16" s="17" t="s">
        <v>264</v>
      </c>
      <c r="B16" s="14" t="s">
        <v>5</v>
      </c>
      <c r="C16" s="15">
        <v>0</v>
      </c>
      <c r="D16" s="15">
        <v>0</v>
      </c>
      <c r="E16" s="87" t="s">
        <v>1040</v>
      </c>
    </row>
    <row r="17" spans="1:5" ht="26.25" thickBot="1">
      <c r="A17" s="88" t="s">
        <v>265</v>
      </c>
      <c r="B17" s="21" t="s">
        <v>5</v>
      </c>
      <c r="C17" s="22">
        <v>0</v>
      </c>
      <c r="D17" s="22">
        <v>0</v>
      </c>
      <c r="E17" s="89" t="s">
        <v>1040</v>
      </c>
    </row>
  </sheetData>
  <sheetProtection/>
  <mergeCells count="2">
    <mergeCell ref="C1:E1"/>
    <mergeCell ref="A2:E2"/>
  </mergeCells>
  <printOptions/>
  <pageMargins left="0.7874015748031497" right="0.3937007874015748" top="0.3937007874015748" bottom="0.3937007874015748" header="0.3937007874015748" footer="0.5118110236220472"/>
  <pageSetup fitToHeight="100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0.140625" style="0" customWidth="1"/>
    <col min="2" max="2" width="55.7109375" style="0" customWidth="1"/>
    <col min="3" max="4" width="16.7109375" style="0" customWidth="1"/>
    <col min="5" max="5" width="11.7109375" style="0" customWidth="1"/>
  </cols>
  <sheetData>
    <row r="1" spans="1:5" ht="72" customHeight="1">
      <c r="A1" s="95"/>
      <c r="B1" s="95"/>
      <c r="C1" s="222" t="s">
        <v>1181</v>
      </c>
      <c r="D1" s="222"/>
      <c r="E1" s="222"/>
    </row>
    <row r="2" spans="1:5" ht="48" customHeight="1">
      <c r="A2" s="223" t="s">
        <v>1081</v>
      </c>
      <c r="B2" s="223"/>
      <c r="C2" s="223"/>
      <c r="D2" s="223"/>
      <c r="E2" s="223"/>
    </row>
    <row r="3" spans="1:5" ht="21" customHeight="1" thickBot="1">
      <c r="A3" s="95"/>
      <c r="B3" s="95"/>
      <c r="C3" s="95"/>
      <c r="D3" s="96" t="s">
        <v>266</v>
      </c>
      <c r="E3" s="96"/>
    </row>
    <row r="4" spans="1:5" ht="51.75">
      <c r="A4" s="90" t="s">
        <v>1079</v>
      </c>
      <c r="B4" s="91" t="s">
        <v>1080</v>
      </c>
      <c r="C4" s="92" t="s">
        <v>568</v>
      </c>
      <c r="D4" s="93" t="s">
        <v>3</v>
      </c>
      <c r="E4" s="94" t="s">
        <v>267</v>
      </c>
    </row>
    <row r="5" spans="1:5" s="59" customFormat="1" ht="14.25">
      <c r="A5" s="97" t="s">
        <v>5</v>
      </c>
      <c r="B5" s="98" t="s">
        <v>249</v>
      </c>
      <c r="C5" s="99">
        <v>-28514700.53</v>
      </c>
      <c r="D5" s="99">
        <v>-25373470.53</v>
      </c>
      <c r="E5" s="136">
        <f>D5/C5</f>
        <v>0.889838225840908</v>
      </c>
    </row>
    <row r="6" spans="1:5" ht="14.25">
      <c r="A6" s="100" t="s">
        <v>272</v>
      </c>
      <c r="B6" s="101" t="s">
        <v>271</v>
      </c>
      <c r="C6" s="102"/>
      <c r="D6" s="102"/>
      <c r="E6" s="136"/>
    </row>
    <row r="7" spans="1:5" ht="14.25">
      <c r="A7" s="100" t="s">
        <v>5</v>
      </c>
      <c r="B7" s="103" t="s">
        <v>1043</v>
      </c>
      <c r="C7" s="104">
        <v>-16975000</v>
      </c>
      <c r="D7" s="104">
        <v>-16975000</v>
      </c>
      <c r="E7" s="137">
        <f aca="true" t="shared" si="0" ref="E7:E18">D7/C7</f>
        <v>1</v>
      </c>
    </row>
    <row r="8" spans="1:5" ht="14.25">
      <c r="A8" s="100" t="s">
        <v>272</v>
      </c>
      <c r="B8" s="105" t="s">
        <v>1044</v>
      </c>
      <c r="C8" s="102"/>
      <c r="D8" s="102"/>
      <c r="E8" s="137"/>
    </row>
    <row r="9" spans="1:5" ht="14.25">
      <c r="A9" s="100" t="s">
        <v>1046</v>
      </c>
      <c r="B9" s="106" t="s">
        <v>1045</v>
      </c>
      <c r="C9" s="104">
        <v>-17000000</v>
      </c>
      <c r="D9" s="104">
        <v>-17000000</v>
      </c>
      <c r="E9" s="137">
        <f t="shared" si="0"/>
        <v>1</v>
      </c>
    </row>
    <row r="10" spans="1:5" ht="26.25">
      <c r="A10" s="100" t="s">
        <v>1048</v>
      </c>
      <c r="B10" s="106" t="s">
        <v>1047</v>
      </c>
      <c r="C10" s="104">
        <v>-17000000</v>
      </c>
      <c r="D10" s="104">
        <v>-17000000</v>
      </c>
      <c r="E10" s="137">
        <f t="shared" si="0"/>
        <v>1</v>
      </c>
    </row>
    <row r="11" spans="1:5" ht="26.25">
      <c r="A11" s="100" t="s">
        <v>1050</v>
      </c>
      <c r="B11" s="106" t="s">
        <v>1049</v>
      </c>
      <c r="C11" s="104">
        <v>-17000000</v>
      </c>
      <c r="D11" s="104">
        <v>-17000000</v>
      </c>
      <c r="E11" s="137">
        <f t="shared" si="0"/>
        <v>1</v>
      </c>
    </row>
    <row r="12" spans="1:5" ht="26.25">
      <c r="A12" s="100" t="s">
        <v>1052</v>
      </c>
      <c r="B12" s="106" t="s">
        <v>1051</v>
      </c>
      <c r="C12" s="104">
        <v>25000</v>
      </c>
      <c r="D12" s="104">
        <v>25000</v>
      </c>
      <c r="E12" s="137">
        <f t="shared" si="0"/>
        <v>1</v>
      </c>
    </row>
    <row r="13" spans="1:5" ht="26.25">
      <c r="A13" s="100" t="s">
        <v>1054</v>
      </c>
      <c r="B13" s="106" t="s">
        <v>1053</v>
      </c>
      <c r="C13" s="104">
        <v>25000</v>
      </c>
      <c r="D13" s="104">
        <v>25000</v>
      </c>
      <c r="E13" s="137">
        <f t="shared" si="0"/>
        <v>1</v>
      </c>
    </row>
    <row r="14" spans="1:5" ht="26.25">
      <c r="A14" s="100" t="s">
        <v>1056</v>
      </c>
      <c r="B14" s="106" t="s">
        <v>1055</v>
      </c>
      <c r="C14" s="104">
        <v>25000</v>
      </c>
      <c r="D14" s="104">
        <v>25000</v>
      </c>
      <c r="E14" s="137">
        <f t="shared" si="0"/>
        <v>1</v>
      </c>
    </row>
    <row r="15" spans="1:5" ht="26.25">
      <c r="A15" s="100" t="s">
        <v>1058</v>
      </c>
      <c r="B15" s="106" t="s">
        <v>1057</v>
      </c>
      <c r="C15" s="104">
        <v>25000</v>
      </c>
      <c r="D15" s="104">
        <v>25000</v>
      </c>
      <c r="E15" s="137">
        <f t="shared" si="0"/>
        <v>1</v>
      </c>
    </row>
    <row r="16" spans="1:5" ht="14.25">
      <c r="A16" s="100" t="s">
        <v>5</v>
      </c>
      <c r="B16" s="107" t="s">
        <v>1059</v>
      </c>
      <c r="C16" s="104" t="s">
        <v>273</v>
      </c>
      <c r="D16" s="104" t="s">
        <v>273</v>
      </c>
      <c r="E16" s="137"/>
    </row>
    <row r="17" spans="1:5" ht="14.25">
      <c r="A17" s="100" t="s">
        <v>272</v>
      </c>
      <c r="B17" s="108" t="s">
        <v>1044</v>
      </c>
      <c r="C17" s="102"/>
      <c r="D17" s="102"/>
      <c r="E17" s="137"/>
    </row>
    <row r="18" spans="1:5" ht="14.25">
      <c r="A18" s="100" t="s">
        <v>1061</v>
      </c>
      <c r="B18" s="107" t="s">
        <v>1060</v>
      </c>
      <c r="C18" s="104">
        <v>-11539700.53</v>
      </c>
      <c r="D18" s="104">
        <v>-8398470.53</v>
      </c>
      <c r="E18" s="137">
        <f t="shared" si="0"/>
        <v>0.7277892964523924</v>
      </c>
    </row>
    <row r="19" spans="1:5" ht="14.25">
      <c r="A19" s="100" t="s">
        <v>1063</v>
      </c>
      <c r="B19" s="107" t="s">
        <v>1062</v>
      </c>
      <c r="C19" s="104">
        <v>-776245874.92</v>
      </c>
      <c r="D19" s="104">
        <v>-788521520.59</v>
      </c>
      <c r="E19" s="109" t="s">
        <v>1064</v>
      </c>
    </row>
    <row r="20" spans="1:5" ht="14.25">
      <c r="A20" s="100" t="s">
        <v>1066</v>
      </c>
      <c r="B20" s="106" t="s">
        <v>1065</v>
      </c>
      <c r="C20" s="104">
        <v>-776245874.92</v>
      </c>
      <c r="D20" s="104">
        <v>-788521520.59</v>
      </c>
      <c r="E20" s="109" t="s">
        <v>1064</v>
      </c>
    </row>
    <row r="21" spans="1:5" ht="14.25">
      <c r="A21" s="100" t="s">
        <v>1068</v>
      </c>
      <c r="B21" s="106" t="s">
        <v>1067</v>
      </c>
      <c r="C21" s="104">
        <v>-776245874.92</v>
      </c>
      <c r="D21" s="104">
        <v>-788521520.59</v>
      </c>
      <c r="E21" s="109" t="s">
        <v>1064</v>
      </c>
    </row>
    <row r="22" spans="1:5" ht="26.25">
      <c r="A22" s="100" t="s">
        <v>1070</v>
      </c>
      <c r="B22" s="106" t="s">
        <v>1069</v>
      </c>
      <c r="C22" s="104">
        <v>-776245874.92</v>
      </c>
      <c r="D22" s="104">
        <v>-788521520.59</v>
      </c>
      <c r="E22" s="109" t="s">
        <v>1064</v>
      </c>
    </row>
    <row r="23" spans="1:5" ht="14.25">
      <c r="A23" s="100" t="s">
        <v>1072</v>
      </c>
      <c r="B23" s="107" t="s">
        <v>1071</v>
      </c>
      <c r="C23" s="104">
        <v>764706174.39</v>
      </c>
      <c r="D23" s="104">
        <v>780123050.06</v>
      </c>
      <c r="E23" s="109" t="s">
        <v>1064</v>
      </c>
    </row>
    <row r="24" spans="1:5" ht="14.25">
      <c r="A24" s="110" t="s">
        <v>1074</v>
      </c>
      <c r="B24" s="106" t="s">
        <v>1073</v>
      </c>
      <c r="C24" s="104">
        <v>764706174.39</v>
      </c>
      <c r="D24" s="104">
        <v>780123050.06</v>
      </c>
      <c r="E24" s="109" t="s">
        <v>1064</v>
      </c>
    </row>
    <row r="25" spans="1:5" ht="14.25">
      <c r="A25" s="110" t="s">
        <v>1076</v>
      </c>
      <c r="B25" s="106" t="s">
        <v>1075</v>
      </c>
      <c r="C25" s="104">
        <v>764706174.39</v>
      </c>
      <c r="D25" s="104">
        <v>780123050.06</v>
      </c>
      <c r="E25" s="109" t="s">
        <v>1064</v>
      </c>
    </row>
    <row r="26" spans="1:5" ht="27" thickBot="1">
      <c r="A26" s="111" t="s">
        <v>1078</v>
      </c>
      <c r="B26" s="112" t="s">
        <v>1077</v>
      </c>
      <c r="C26" s="113">
        <v>764706174.39</v>
      </c>
      <c r="D26" s="113">
        <v>780123050.06</v>
      </c>
      <c r="E26" s="114" t="s">
        <v>1064</v>
      </c>
    </row>
  </sheetData>
  <sheetProtection/>
  <mergeCells count="2">
    <mergeCell ref="C1:E1"/>
    <mergeCell ref="A2:E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2" width="22.7109375" style="0" customWidth="1"/>
    <col min="3" max="3" width="55.7109375" style="0" customWidth="1"/>
    <col min="4" max="5" width="14.7109375" style="0" customWidth="1"/>
    <col min="6" max="6" width="11.7109375" style="0" customWidth="1"/>
  </cols>
  <sheetData>
    <row r="1" spans="2:6" ht="78" customHeight="1">
      <c r="B1" s="16"/>
      <c r="C1" s="16"/>
      <c r="D1" s="221" t="s">
        <v>1180</v>
      </c>
      <c r="E1" s="221"/>
      <c r="F1" s="221"/>
    </row>
    <row r="2" spans="1:6" ht="44.25" customHeight="1">
      <c r="A2" s="213" t="s">
        <v>1096</v>
      </c>
      <c r="B2" s="197"/>
      <c r="C2" s="197"/>
      <c r="D2" s="197"/>
      <c r="E2" s="197"/>
      <c r="F2" s="197"/>
    </row>
    <row r="3" spans="3:6" ht="25.5" customHeight="1" thickBot="1">
      <c r="C3" s="73"/>
      <c r="D3" s="73"/>
      <c r="E3" s="7" t="s">
        <v>266</v>
      </c>
      <c r="F3" s="73"/>
    </row>
    <row r="4" spans="1:6" ht="14.25">
      <c r="A4" s="224" t="s">
        <v>1079</v>
      </c>
      <c r="B4" s="225"/>
      <c r="C4" s="226" t="s">
        <v>1082</v>
      </c>
      <c r="D4" s="226" t="s">
        <v>248</v>
      </c>
      <c r="E4" s="226" t="s">
        <v>3</v>
      </c>
      <c r="F4" s="229" t="s">
        <v>267</v>
      </c>
    </row>
    <row r="5" spans="1:6" ht="75" customHeight="1">
      <c r="A5" s="115" t="s">
        <v>1083</v>
      </c>
      <c r="B5" s="116" t="s">
        <v>1084</v>
      </c>
      <c r="C5" s="227"/>
      <c r="D5" s="227"/>
      <c r="E5" s="228"/>
      <c r="F5" s="230"/>
    </row>
    <row r="6" spans="1:6" ht="33.75" customHeight="1">
      <c r="A6" s="119">
        <v>807</v>
      </c>
      <c r="B6" s="120"/>
      <c r="C6" s="121" t="s">
        <v>1085</v>
      </c>
      <c r="D6" s="122">
        <f>D7+D8+D9+D10</f>
        <v>-28514700.52999997</v>
      </c>
      <c r="E6" s="122">
        <f>E7+E8+E9+E10</f>
        <v>-25373470.53000009</v>
      </c>
      <c r="F6" s="123">
        <f aca="true" t="shared" si="0" ref="F6:F11">E6/D6</f>
        <v>0.8898382258409121</v>
      </c>
    </row>
    <row r="7" spans="1:6" ht="33.75" customHeight="1">
      <c r="A7" s="119">
        <v>807</v>
      </c>
      <c r="B7" s="124" t="s">
        <v>1086</v>
      </c>
      <c r="C7" s="125" t="s">
        <v>1094</v>
      </c>
      <c r="D7" s="126">
        <v>-17000000</v>
      </c>
      <c r="E7" s="126">
        <v>-17000000</v>
      </c>
      <c r="F7" s="123">
        <f t="shared" si="0"/>
        <v>1</v>
      </c>
    </row>
    <row r="8" spans="1:6" ht="33.75" customHeight="1">
      <c r="A8" s="127">
        <v>807</v>
      </c>
      <c r="B8" s="128" t="s">
        <v>1087</v>
      </c>
      <c r="C8" s="129" t="s">
        <v>1088</v>
      </c>
      <c r="D8" s="117">
        <v>-776245874.92</v>
      </c>
      <c r="E8" s="117">
        <v>-788521520.59</v>
      </c>
      <c r="F8" s="130">
        <f t="shared" si="0"/>
        <v>1.0158141203278732</v>
      </c>
    </row>
    <row r="9" spans="1:6" ht="33.75" customHeight="1" thickBot="1">
      <c r="A9" s="131">
        <v>807</v>
      </c>
      <c r="B9" s="132" t="s">
        <v>1089</v>
      </c>
      <c r="C9" s="133" t="s">
        <v>1090</v>
      </c>
      <c r="D9" s="118">
        <v>764706174.39</v>
      </c>
      <c r="E9" s="118">
        <v>780123050.06</v>
      </c>
      <c r="F9" s="134">
        <f t="shared" si="0"/>
        <v>1.020160522023113</v>
      </c>
    </row>
    <row r="10" spans="1:6" ht="33.75" customHeight="1" thickBot="1">
      <c r="A10" s="131">
        <v>815</v>
      </c>
      <c r="B10" s="132"/>
      <c r="C10" s="135" t="s">
        <v>1093</v>
      </c>
      <c r="D10" s="118">
        <v>25000</v>
      </c>
      <c r="E10" s="118">
        <v>25000</v>
      </c>
      <c r="F10" s="134">
        <f t="shared" si="0"/>
        <v>1</v>
      </c>
    </row>
    <row r="11" spans="1:6" ht="27" thickBot="1">
      <c r="A11" s="131">
        <v>815</v>
      </c>
      <c r="B11" s="132" t="s">
        <v>1091</v>
      </c>
      <c r="C11" s="133" t="s">
        <v>1092</v>
      </c>
      <c r="D11" s="118">
        <v>25000</v>
      </c>
      <c r="E11" s="118">
        <v>25000</v>
      </c>
      <c r="F11" s="134">
        <f t="shared" si="0"/>
        <v>1</v>
      </c>
    </row>
    <row r="12" spans="1:6" ht="14.25">
      <c r="A12" s="16"/>
      <c r="B12" s="16"/>
      <c r="C12" s="16"/>
      <c r="D12" s="16"/>
      <c r="E12" s="16"/>
      <c r="F12" s="16"/>
    </row>
    <row r="13" spans="1:6" ht="14.25">
      <c r="A13" s="16"/>
      <c r="B13" s="16"/>
      <c r="C13" s="16"/>
      <c r="D13" s="16"/>
      <c r="E13" s="16"/>
      <c r="F13" s="16"/>
    </row>
    <row r="14" spans="1:6" ht="14.25">
      <c r="A14" s="16"/>
      <c r="B14" s="16"/>
      <c r="C14" s="16"/>
      <c r="D14" s="16"/>
      <c r="E14" s="16"/>
      <c r="F14" s="16"/>
    </row>
    <row r="15" spans="1:6" ht="14.25">
      <c r="A15" s="16"/>
      <c r="B15" s="16"/>
      <c r="C15" s="16"/>
      <c r="D15" s="16"/>
      <c r="E15" s="16"/>
      <c r="F15" s="16"/>
    </row>
  </sheetData>
  <sheetProtection/>
  <mergeCells count="7">
    <mergeCell ref="D1:F1"/>
    <mergeCell ref="A2:F2"/>
    <mergeCell ref="A4:B4"/>
    <mergeCell ref="C4:C5"/>
    <mergeCell ref="D4:D5"/>
    <mergeCell ref="E4:E5"/>
    <mergeCell ref="F4:F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3.28125" style="0" customWidth="1"/>
  </cols>
  <sheetData>
    <row r="1" spans="1:4" ht="75" customHeight="1">
      <c r="A1" s="16"/>
      <c r="B1" s="231" t="s">
        <v>1179</v>
      </c>
      <c r="C1" s="231"/>
      <c r="D1" s="231"/>
    </row>
    <row r="2" spans="1:4" ht="14.25">
      <c r="A2" s="232" t="s">
        <v>1100</v>
      </c>
      <c r="B2" s="232"/>
      <c r="C2" s="232"/>
      <c r="D2" s="232"/>
    </row>
    <row r="3" spans="1:4" ht="26.25" customHeight="1" thickBot="1">
      <c r="A3" s="16"/>
      <c r="B3" s="16"/>
      <c r="C3" s="71" t="s">
        <v>266</v>
      </c>
      <c r="D3" s="16"/>
    </row>
    <row r="4" spans="1:4" ht="51" customHeight="1">
      <c r="A4" s="138"/>
      <c r="B4" s="139" t="s">
        <v>568</v>
      </c>
      <c r="C4" s="140" t="s">
        <v>3</v>
      </c>
      <c r="D4" s="141" t="s">
        <v>267</v>
      </c>
    </row>
    <row r="5" spans="1:4" ht="25.5" customHeight="1">
      <c r="A5" s="142" t="s">
        <v>1097</v>
      </c>
      <c r="B5" s="143">
        <f>B6+B7</f>
        <v>-17000000</v>
      </c>
      <c r="C5" s="143">
        <f>C6+C7</f>
        <v>-17000000</v>
      </c>
      <c r="D5" s="144">
        <f>C5/B5</f>
        <v>1</v>
      </c>
    </row>
    <row r="6" spans="1:4" ht="25.5" customHeight="1">
      <c r="A6" s="142" t="s">
        <v>1098</v>
      </c>
      <c r="B6" s="145">
        <v>0</v>
      </c>
      <c r="C6" s="146">
        <v>0</v>
      </c>
      <c r="D6" s="144"/>
    </row>
    <row r="7" spans="1:4" ht="25.5" customHeight="1" thickBot="1">
      <c r="A7" s="147" t="s">
        <v>1099</v>
      </c>
      <c r="B7" s="148">
        <v>-17000000</v>
      </c>
      <c r="C7" s="149">
        <v>-17000000</v>
      </c>
      <c r="D7" s="144">
        <f>C7/B7</f>
        <v>1</v>
      </c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1.7109375" style="0" customWidth="1"/>
    <col min="2" max="2" width="18.7109375" style="0" customWidth="1"/>
    <col min="3" max="3" width="11.57421875" style="0" customWidth="1"/>
    <col min="4" max="4" width="10.8515625" style="0" customWidth="1"/>
  </cols>
  <sheetData>
    <row r="1" spans="1:4" ht="93" customHeight="1">
      <c r="A1" s="16"/>
      <c r="B1" s="231" t="s">
        <v>1176</v>
      </c>
      <c r="C1" s="231"/>
      <c r="D1" s="231"/>
    </row>
    <row r="2" spans="1:4" ht="18" customHeight="1">
      <c r="A2" s="196" t="s">
        <v>1106</v>
      </c>
      <c r="B2" s="233"/>
      <c r="C2" s="233"/>
      <c r="D2" s="233"/>
    </row>
    <row r="3" spans="1:4" ht="14.25">
      <c r="A3" s="234" t="s">
        <v>1101</v>
      </c>
      <c r="B3" s="235"/>
      <c r="C3" s="235"/>
      <c r="D3" s="235"/>
    </row>
    <row r="4" spans="1:4" ht="14.25">
      <c r="A4" s="234" t="s">
        <v>1102</v>
      </c>
      <c r="B4" s="235"/>
      <c r="C4" s="235"/>
      <c r="D4" s="235"/>
    </row>
    <row r="5" spans="1:4" ht="14.25">
      <c r="A5" s="234" t="s">
        <v>1107</v>
      </c>
      <c r="B5" s="235"/>
      <c r="C5" s="235"/>
      <c r="D5" s="235"/>
    </row>
    <row r="6" spans="1:4" ht="15" thickBot="1">
      <c r="A6" s="150"/>
      <c r="B6" s="16"/>
      <c r="C6" s="71" t="s">
        <v>266</v>
      </c>
      <c r="D6" s="16"/>
    </row>
    <row r="7" spans="1:4" ht="73.5" customHeight="1">
      <c r="A7" s="151" t="s">
        <v>1103</v>
      </c>
      <c r="B7" s="152" t="s">
        <v>1104</v>
      </c>
      <c r="C7" s="153" t="s">
        <v>3</v>
      </c>
      <c r="D7" s="154" t="s">
        <v>267</v>
      </c>
    </row>
    <row r="8" spans="1:4" ht="37.5" customHeight="1" thickBot="1">
      <c r="A8" s="147" t="s">
        <v>1105</v>
      </c>
      <c r="B8" s="155">
        <v>0</v>
      </c>
      <c r="C8" s="156">
        <v>0</v>
      </c>
      <c r="D8" s="157"/>
    </row>
  </sheetData>
  <sheetProtection/>
  <mergeCells count="5">
    <mergeCell ref="B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2016-06-30T06:34:59Z</cp:lastPrinted>
  <dcterms:created xsi:type="dcterms:W3CDTF">2016-02-18T07:28:14Z</dcterms:created>
  <dcterms:modified xsi:type="dcterms:W3CDTF">2016-06-30T06:38:40Z</dcterms:modified>
  <cp:category/>
  <cp:version/>
  <cp:contentType/>
  <cp:contentStatus/>
</cp:coreProperties>
</file>